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9060" firstSheet="5" activeTab="5"/>
  </bookViews>
  <sheets>
    <sheet name="CRITERII PARA-FEB 2019" sheetId="1" r:id="rId1"/>
    <sheet name="CFP -REPARTIZARE-APR-2019" sheetId="2" r:id="rId2"/>
    <sheet name="SAIT" sheetId="3" r:id="rId3"/>
    <sheet name="ANALIZE APR 2019" sheetId="4" r:id="rId4"/>
    <sheet name="ANALIZE MAI 2019" sheetId="5" r:id="rId5"/>
    <sheet name="IULIE SAIT" sheetId="6" r:id="rId6"/>
  </sheets>
  <definedNames/>
  <calcPr fullCalcOnLoad="1"/>
</workbook>
</file>

<file path=xl/sharedStrings.xml><?xml version="1.0" encoding="utf-8"?>
<sst xmlns="http://schemas.openxmlformats.org/spreadsheetml/2006/main" count="239" uniqueCount="116">
  <si>
    <t>S.C. Clinica Medicala Hipocrat 2000 S.R.L</t>
  </si>
  <si>
    <t>S.C. Laboralex S.R.L</t>
  </si>
  <si>
    <t>Biomedica International SA</t>
  </si>
  <si>
    <t>S.C. Donald Medical SRL</t>
  </si>
  <si>
    <t>ANALIZE DE LABORATOR</t>
  </si>
  <si>
    <t xml:space="preserve"> evaluare res. Umane</t>
  </si>
  <si>
    <t xml:space="preserve"> evaluare capacitate tehnica</t>
  </si>
  <si>
    <t>logistica</t>
  </si>
  <si>
    <t>SC. INTROMED  LABORATOARE SRL</t>
  </si>
  <si>
    <t xml:space="preserve">TOTAL </t>
  </si>
  <si>
    <t>TOTAL GENERAL</t>
  </si>
  <si>
    <t>SC SYNEVO ROMANIA SRL</t>
  </si>
  <si>
    <t xml:space="preserve">SC MEDICAVOL A.M COMPLET SRL </t>
  </si>
  <si>
    <t xml:space="preserve">CONTROL EXTERN </t>
  </si>
  <si>
    <t xml:space="preserve">ISO </t>
  </si>
  <si>
    <t>CM SIMONA SRL</t>
  </si>
  <si>
    <t>SPIT.OG.BUFTEA</t>
  </si>
  <si>
    <t>ECOGRAFIE  ACT ADITIONAL LA CLINIC</t>
  </si>
  <si>
    <t>SC. CENTRUL MEDICAL G&amp;G</t>
  </si>
  <si>
    <t>SPIT OG BUFTEA</t>
  </si>
  <si>
    <t>SC ACTA CARDIOLOGICA SRL</t>
  </si>
  <si>
    <t>RADIOLOGIE/IMAGISTICA MEDICALA</t>
  </si>
  <si>
    <t xml:space="preserve">  A.  CRITERIUL DE EVALUARE 50% </t>
  </si>
  <si>
    <t>B .  CRITERIUL DE CALITATE 50%</t>
  </si>
  <si>
    <t xml:space="preserve">  A.  CRITERIUL DE EVALUARE 90% </t>
  </si>
  <si>
    <t>RADIOLOGIE IMAGISTICA</t>
  </si>
  <si>
    <t>SC GHENCEA MEDICAL CENTER SRL</t>
  </si>
  <si>
    <t>SCANALITIC LABORAMED SRL</t>
  </si>
  <si>
    <t>SC A.S.H.MEDICAL EXPRES SRL</t>
  </si>
  <si>
    <t>SPIT.EFTIMIE DIAMANDESCU BALACEANCA</t>
  </si>
  <si>
    <t>SC CARDIO REC SRL(CT,RMN)-jud.ILFOV</t>
  </si>
  <si>
    <t>SC CORNER MEDICAL CENTER  SRL(RX)-jud.ILFOV</t>
  </si>
  <si>
    <t>SPIT OG BUFTEA(RX)-jud.ILFOV</t>
  </si>
  <si>
    <t>SC HIPERDIA SA (MAMOGRAFIE)-BUCURESTI</t>
  </si>
  <si>
    <t>S.C. SANADOR SRL (MAMOGRAFIE)</t>
  </si>
  <si>
    <t>CM MED-AS 2003 SRL(MAMOGRAFIE)-BUCURESTI</t>
  </si>
  <si>
    <t>SC MEDICALES SERVICII DE SANATATE PREMIUM SRL(MAMOGRAFIE)-BUCURESTI</t>
  </si>
  <si>
    <t>SC AFFIDEA ROMANIA SRL(MAMOGRAFIE,MEDICINA NUCLEARA)-BUCURESTI</t>
  </si>
  <si>
    <t>SC MNT HEALTHCARE EUROPE SRL(MEDICINA NUCLEARA)-BUCURESTI</t>
  </si>
  <si>
    <t>B. CRITERIUL DE DISPONIBILITATE                10%</t>
  </si>
  <si>
    <t xml:space="preserve">                                   ANATOMIE PATOLOGICA</t>
  </si>
  <si>
    <t>TOTAL -  ANALIZE LABORATOR</t>
  </si>
  <si>
    <t>Anexa nr. 2</t>
  </si>
  <si>
    <t>Nr. crt</t>
  </si>
  <si>
    <t>Denumire furnizor</t>
  </si>
  <si>
    <t>crit.de eval =50%</t>
  </si>
  <si>
    <t>crit.calitate=50%</t>
  </si>
  <si>
    <t>nr.pct</t>
  </si>
  <si>
    <t>total crit</t>
  </si>
  <si>
    <t>nr.pct EXT:50%</t>
  </si>
  <si>
    <t>NR. PCT ISO:50%</t>
  </si>
  <si>
    <t>SC SYNEVO ROMANIA SRL  -analize de laborator</t>
  </si>
  <si>
    <t>Total pct</t>
  </si>
  <si>
    <t>Buget%</t>
  </si>
  <si>
    <t>Val.pct=Buget% : Total pct</t>
  </si>
  <si>
    <t>BUGET:</t>
  </si>
  <si>
    <t>ANALIZE:</t>
  </si>
  <si>
    <t>IMAGISTICA:</t>
  </si>
  <si>
    <t xml:space="preserve">Intocmit, </t>
  </si>
  <si>
    <t xml:space="preserve">        ILASOAIA VASILE</t>
  </si>
  <si>
    <t>550000 LEI</t>
  </si>
  <si>
    <t xml:space="preserve">          Synevo-anatomie patologica</t>
  </si>
  <si>
    <t>NR</t>
  </si>
  <si>
    <t>Laboralex S.R.L</t>
  </si>
  <si>
    <t>Clinica Medicala Hipocrat 2000 S.R.L</t>
  </si>
  <si>
    <t>SYNEVO ROMANIA SRL-analize de laborator</t>
  </si>
  <si>
    <t xml:space="preserve">                                 -anatomie patologica</t>
  </si>
  <si>
    <t>BIOMEDICA INTERNATIONAL srl</t>
  </si>
  <si>
    <t>DONALD Medical SRL</t>
  </si>
  <si>
    <t xml:space="preserve">INTROMED LABORATOARE </t>
  </si>
  <si>
    <t>MEDICA VOL AM COMPLET SRL</t>
  </si>
  <si>
    <t>SIMONA SRL</t>
  </si>
  <si>
    <t xml:space="preserve">SP. OG BUFTEA </t>
  </si>
  <si>
    <t>CENTRUL MEDICAL G&amp;G -ECO</t>
  </si>
  <si>
    <t>GHENCEA MEDICAL CENTER SRL ECO</t>
  </si>
  <si>
    <t>SP. OG BUFTEA -RX</t>
  </si>
  <si>
    <t>SP. OG BUFTEA -ECO</t>
  </si>
  <si>
    <t xml:space="preserve">ACTA CARDIOLOGICA -ECO </t>
  </si>
  <si>
    <t>ASH MEDICAL EXPRES SRL-ECO</t>
  </si>
  <si>
    <t xml:space="preserve">SANADOR SRL </t>
  </si>
  <si>
    <t>AFFIDEA ROMANIA SRL</t>
  </si>
  <si>
    <t>HIPERDIA SA</t>
  </si>
  <si>
    <t>CARDIOREC SRL</t>
  </si>
  <si>
    <t>CORNER MEDICAL CENTERV SRL</t>
  </si>
  <si>
    <t>MNT HEALTHCARE EUROPE SRL</t>
  </si>
  <si>
    <t>TOTAL</t>
  </si>
  <si>
    <t>TRIM I 2019</t>
  </si>
  <si>
    <t>550000 lei</t>
  </si>
  <si>
    <t>Anexa nr. 1</t>
  </si>
  <si>
    <t>nr. Contr</t>
  </si>
  <si>
    <t>194BIS</t>
  </si>
  <si>
    <t>SC ANALITIC LABORAMED SRL</t>
  </si>
  <si>
    <t>Nr a-adit</t>
  </si>
  <si>
    <t>data</t>
  </si>
  <si>
    <t xml:space="preserve">                                                                         PARACLINICE       PUNCTAJE  FEBRUARIE 2019</t>
  </si>
  <si>
    <t>ANALITIC LABORAMED</t>
  </si>
  <si>
    <t xml:space="preserve">ANALITIC LABORAMED SCADE 40PCTE IESIRE M-PRIM TACU CRISTINA </t>
  </si>
  <si>
    <t>01.02.2019</t>
  </si>
  <si>
    <t>SP EFTIMIE DIAMANDESCU BALACEANCA-ECO</t>
  </si>
  <si>
    <t xml:space="preserve">                REPARTIZARE BUGET APRILE 2019 *PARACLINICE*</t>
  </si>
  <si>
    <t>SYNEVO =-60 PCTE ANATOMOPATOLOGIE</t>
  </si>
  <si>
    <t>IESE DR SPECIALIST GRIGORE ALINA SI STOICEA MIHAI</t>
  </si>
  <si>
    <t>SC Clinica Medicala Hipocrat 2000 SRL</t>
  </si>
  <si>
    <t>SYNEVO =-8 PCTE LABORATOR</t>
  </si>
  <si>
    <t>IESE ASIST LABORATOR KOVAKS MARIA CLARA</t>
  </si>
  <si>
    <t xml:space="preserve">                REPARTIZARE BUGET APRILIE 2019 *PARACLINICE*</t>
  </si>
  <si>
    <t>Suma</t>
  </si>
  <si>
    <t>&lt; LEI &gt;</t>
  </si>
  <si>
    <t>SUMA</t>
  </si>
  <si>
    <t>SUMA APR</t>
  </si>
  <si>
    <t>BUGET MAI:</t>
  </si>
  <si>
    <r>
      <t xml:space="preserve">ANALIZE LABORATOR </t>
    </r>
    <r>
      <rPr>
        <b/>
        <u val="single"/>
        <sz val="12"/>
        <rFont val="Arial"/>
        <family val="2"/>
      </rPr>
      <t>MAI  2019</t>
    </r>
    <r>
      <rPr>
        <b/>
        <sz val="12"/>
        <rFont val="Arial"/>
        <family val="2"/>
      </rPr>
      <t xml:space="preserve"> CONFORM BUGET ALOCAT</t>
    </r>
  </si>
  <si>
    <r>
      <t xml:space="preserve">ANALIZE LABORATOR </t>
    </r>
    <r>
      <rPr>
        <b/>
        <u val="single"/>
        <sz val="12"/>
        <rFont val="Arial"/>
        <family val="2"/>
      </rPr>
      <t xml:space="preserve">APRILIE 2019 </t>
    </r>
    <r>
      <rPr>
        <b/>
        <sz val="12"/>
        <rFont val="Arial"/>
        <family val="2"/>
      </rPr>
      <t>CONFORM BUGET ALOCAT</t>
    </r>
  </si>
  <si>
    <t xml:space="preserve">                    -anatomie patologica</t>
  </si>
  <si>
    <t xml:space="preserve">                        DENUMIRE FURNIZOR</t>
  </si>
  <si>
    <r>
      <t xml:space="preserve">        REPARTIZARE BUGET </t>
    </r>
    <r>
      <rPr>
        <b/>
        <u val="single"/>
        <sz val="10"/>
        <rFont val="Arial"/>
        <family val="2"/>
      </rPr>
      <t xml:space="preserve">LUNA IULIE 2019 SPECIALITATEA </t>
    </r>
    <r>
      <rPr>
        <b/>
        <sz val="10"/>
        <rFont val="Arial"/>
        <family val="2"/>
      </rPr>
      <t xml:space="preserve"> *PARACLINICE*  </t>
    </r>
  </si>
</sst>
</file>

<file path=xl/styles.xml><?xml version="1.0" encoding="utf-8"?>
<styleSheet xmlns="http://schemas.openxmlformats.org/spreadsheetml/2006/main">
  <numFmts count="4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0;[Red]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409]h:mm:ss\ AM/PM"/>
  </numFmts>
  <fonts count="9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Bodoni MT Black"/>
      <family val="1"/>
    </font>
    <font>
      <b/>
      <sz val="10"/>
      <color indexed="10"/>
      <name val="Arial"/>
      <family val="2"/>
    </font>
    <font>
      <b/>
      <sz val="10"/>
      <name val="Bodoni MT Black"/>
      <family val="1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color indexed="30"/>
      <name val="Arial"/>
      <family val="2"/>
    </font>
    <font>
      <i/>
      <sz val="10"/>
      <color indexed="3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Bodoni MT Black"/>
      <family val="1"/>
    </font>
    <font>
      <b/>
      <sz val="10"/>
      <color indexed="8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40"/>
      <name val="Arial"/>
      <family val="2"/>
    </font>
    <font>
      <b/>
      <i/>
      <sz val="9"/>
      <color indexed="56"/>
      <name val="Arial"/>
      <family val="2"/>
    </font>
    <font>
      <sz val="10"/>
      <color indexed="56"/>
      <name val="Arial"/>
      <family val="2"/>
    </font>
    <font>
      <b/>
      <i/>
      <sz val="14"/>
      <color indexed="8"/>
      <name val="Bodoni MT Black"/>
      <family val="1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Bodoni MT Black"/>
      <family val="1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206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theme="5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i/>
      <sz val="14"/>
      <color theme="1"/>
      <name val="Bodoni MT Black"/>
      <family val="1"/>
    </font>
    <font>
      <b/>
      <i/>
      <sz val="9"/>
      <color theme="3"/>
      <name val="Arial"/>
      <family val="2"/>
    </font>
    <font>
      <sz val="10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0" applyNumberForma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73" fillId="33" borderId="12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4" fontId="73" fillId="33" borderId="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 wrapText="1"/>
    </xf>
    <xf numFmtId="0" fontId="76" fillId="33" borderId="12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9" fontId="77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/>
    </xf>
    <xf numFmtId="0" fontId="75" fillId="0" borderId="0" xfId="0" applyFont="1" applyAlignment="1">
      <alignment/>
    </xf>
    <xf numFmtId="4" fontId="78" fillId="33" borderId="12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4" fontId="78" fillId="33" borderId="10" xfId="0" applyNumberFormat="1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78" fillId="33" borderId="10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4" fontId="77" fillId="33" borderId="10" xfId="0" applyNumberFormat="1" applyFont="1" applyFill="1" applyBorder="1" applyAlignment="1">
      <alignment horizontal="center"/>
    </xf>
    <xf numFmtId="0" fontId="78" fillId="35" borderId="10" xfId="0" applyFont="1" applyFill="1" applyBorder="1" applyAlignment="1">
      <alignment/>
    </xf>
    <xf numFmtId="4" fontId="78" fillId="35" borderId="10" xfId="0" applyNumberFormat="1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left"/>
    </xf>
    <xf numFmtId="0" fontId="78" fillId="33" borderId="10" xfId="0" applyFont="1" applyFill="1" applyBorder="1" applyAlignment="1">
      <alignment horizontal="left"/>
    </xf>
    <xf numFmtId="0" fontId="80" fillId="35" borderId="10" xfId="0" applyFont="1" applyFill="1" applyBorder="1" applyAlignment="1">
      <alignment horizontal="left"/>
    </xf>
    <xf numFmtId="4" fontId="80" fillId="33" borderId="1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4" fontId="80" fillId="33" borderId="12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 horizontal="left"/>
    </xf>
    <xf numFmtId="4" fontId="78" fillId="33" borderId="12" xfId="0" applyNumberFormat="1" applyFont="1" applyFill="1" applyBorder="1" applyAlignment="1">
      <alignment horizontal="center"/>
    </xf>
    <xf numFmtId="4" fontId="81" fillId="33" borderId="12" xfId="0" applyNumberFormat="1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wrapText="1"/>
    </xf>
    <xf numFmtId="0" fontId="76" fillId="36" borderId="10" xfId="0" applyFont="1" applyFill="1" applyBorder="1" applyAlignment="1">
      <alignment horizontal="center"/>
    </xf>
    <xf numFmtId="4" fontId="75" fillId="33" borderId="0" xfId="0" applyNumberFormat="1" applyFont="1" applyFill="1" applyAlignment="1">
      <alignment/>
    </xf>
    <xf numFmtId="0" fontId="82" fillId="35" borderId="10" xfId="0" applyFont="1" applyFill="1" applyBorder="1" applyAlignment="1">
      <alignment/>
    </xf>
    <xf numFmtId="4" fontId="75" fillId="33" borderId="0" xfId="0" applyNumberFormat="1" applyFont="1" applyFill="1" applyBorder="1" applyAlignment="1">
      <alignment/>
    </xf>
    <xf numFmtId="4" fontId="82" fillId="33" borderId="12" xfId="0" applyNumberFormat="1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35" borderId="10" xfId="0" applyFont="1" applyFill="1" applyBorder="1" applyAlignment="1">
      <alignment/>
    </xf>
    <xf numFmtId="4" fontId="83" fillId="33" borderId="10" xfId="0" applyNumberFormat="1" applyFont="1" applyFill="1" applyBorder="1" applyAlignment="1">
      <alignment/>
    </xf>
    <xf numFmtId="4" fontId="84" fillId="0" borderId="10" xfId="0" applyNumberFormat="1" applyFont="1" applyBorder="1" applyAlignment="1">
      <alignment/>
    </xf>
    <xf numFmtId="0" fontId="83" fillId="33" borderId="10" xfId="0" applyFont="1" applyFill="1" applyBorder="1" applyAlignment="1">
      <alignment horizontal="center"/>
    </xf>
    <xf numFmtId="4" fontId="84" fillId="0" borderId="10" xfId="0" applyNumberFormat="1" applyFont="1" applyBorder="1" applyAlignment="1">
      <alignment/>
    </xf>
    <xf numFmtId="4" fontId="85" fillId="0" borderId="10" xfId="0" applyNumberFormat="1" applyFont="1" applyBorder="1" applyAlignment="1">
      <alignment/>
    </xf>
    <xf numFmtId="0" fontId="86" fillId="35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15" fillId="36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/>
    </xf>
    <xf numFmtId="0" fontId="81" fillId="33" borderId="0" xfId="0" applyFont="1" applyFill="1" applyBorder="1" applyAlignment="1">
      <alignment horizontal="left"/>
    </xf>
    <xf numFmtId="4" fontId="81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87" fillId="0" borderId="0" xfId="0" applyFont="1" applyAlignment="1">
      <alignment/>
    </xf>
    <xf numFmtId="0" fontId="16" fillId="35" borderId="10" xfId="0" applyFont="1" applyFill="1" applyBorder="1" applyAlignment="1">
      <alignment/>
    </xf>
    <xf numFmtId="4" fontId="78" fillId="36" borderId="10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/>
    </xf>
    <xf numFmtId="0" fontId="88" fillId="36" borderId="0" xfId="0" applyFont="1" applyFill="1" applyAlignment="1">
      <alignment/>
    </xf>
    <xf numFmtId="0" fontId="89" fillId="36" borderId="0" xfId="0" applyFont="1" applyFill="1" applyAlignment="1">
      <alignment/>
    </xf>
    <xf numFmtId="0" fontId="12" fillId="0" borderId="0" xfId="0" applyFont="1" applyAlignment="1">
      <alignment horizontal="center"/>
    </xf>
    <xf numFmtId="4" fontId="84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left"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4" fontId="0" fillId="36" borderId="10" xfId="0" applyNumberFormat="1" applyFont="1" applyFill="1" applyBorder="1" applyAlignment="1">
      <alignment/>
    </xf>
    <xf numFmtId="0" fontId="90" fillId="36" borderId="10" xfId="0" applyFont="1" applyFill="1" applyBorder="1" applyAlignment="1">
      <alignment/>
    </xf>
    <xf numFmtId="0" fontId="90" fillId="36" borderId="10" xfId="0" applyFont="1" applyFill="1" applyBorder="1" applyAlignment="1">
      <alignment horizontal="left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79" fillId="0" borderId="0" xfId="0" applyFont="1" applyAlignment="1">
      <alignment/>
    </xf>
    <xf numFmtId="0" fontId="7" fillId="36" borderId="10" xfId="0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6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7" fillId="36" borderId="10" xfId="0" applyNumberFormat="1" applyFont="1" applyFill="1" applyBorder="1" applyAlignment="1">
      <alignment horizontal="right"/>
    </xf>
    <xf numFmtId="4" fontId="7" fillId="36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91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91" fillId="36" borderId="10" xfId="0" applyFont="1" applyFill="1" applyBorder="1" applyAlignment="1">
      <alignment/>
    </xf>
    <xf numFmtId="0" fontId="91" fillId="0" borderId="10" xfId="0" applyFont="1" applyBorder="1" applyAlignment="1">
      <alignment/>
    </xf>
    <xf numFmtId="0" fontId="6" fillId="36" borderId="12" xfId="0" applyFont="1" applyFill="1" applyBorder="1" applyAlignment="1">
      <alignment horizontal="center" wrapText="1"/>
    </xf>
    <xf numFmtId="0" fontId="76" fillId="36" borderId="10" xfId="0" applyFont="1" applyFill="1" applyBorder="1" applyAlignment="1">
      <alignment horizontal="center" wrapText="1"/>
    </xf>
    <xf numFmtId="4" fontId="93" fillId="0" borderId="10" xfId="0" applyNumberFormat="1" applyFont="1" applyFill="1" applyBorder="1" applyAlignment="1">
      <alignment horizontal="center" wrapText="1"/>
    </xf>
    <xf numFmtId="0" fontId="94" fillId="0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5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36" borderId="22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wrapText="1"/>
    </xf>
    <xf numFmtId="0" fontId="77" fillId="39" borderId="22" xfId="0" applyFont="1" applyFill="1" applyBorder="1" applyAlignment="1">
      <alignment wrapText="1"/>
    </xf>
    <xf numFmtId="0" fontId="77" fillId="39" borderId="16" xfId="0" applyFont="1" applyFill="1" applyBorder="1" applyAlignment="1">
      <alignment wrapText="1"/>
    </xf>
    <xf numFmtId="0" fontId="77" fillId="39" borderId="11" xfId="0" applyFont="1" applyFill="1" applyBorder="1" applyAlignment="1">
      <alignment wrapText="1"/>
    </xf>
    <xf numFmtId="2" fontId="9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96" fillId="33" borderId="22" xfId="0" applyFont="1" applyFill="1" applyBorder="1" applyAlignment="1">
      <alignment horizontal="center" wrapText="1"/>
    </xf>
    <xf numFmtId="0" fontId="97" fillId="0" borderId="16" xfId="0" applyFont="1" applyBorder="1" applyAlignment="1">
      <alignment horizontal="center" wrapText="1"/>
    </xf>
    <xf numFmtId="0" fontId="97" fillId="0" borderId="11" xfId="0" applyFont="1" applyBorder="1" applyAlignment="1">
      <alignment horizontal="center" wrapText="1"/>
    </xf>
    <xf numFmtId="0" fontId="73" fillId="40" borderId="10" xfId="0" applyFont="1" applyFill="1" applyBorder="1" applyAlignment="1">
      <alignment wrapText="1"/>
    </xf>
    <xf numFmtId="0" fontId="75" fillId="40" borderId="10" xfId="0" applyFont="1" applyFill="1" applyBorder="1" applyAlignment="1">
      <alignment wrapText="1"/>
    </xf>
    <xf numFmtId="0" fontId="7" fillId="36" borderId="22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17" fontId="7" fillId="0" borderId="26" xfId="0" applyNumberFormat="1" applyFont="1" applyBorder="1" applyAlignment="1">
      <alignment wrapText="1"/>
    </xf>
    <xf numFmtId="4" fontId="14" fillId="41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zoomScalePageLayoutView="0" workbookViewId="0" topLeftCell="A19">
      <selection activeCell="D17" sqref="D17"/>
    </sheetView>
  </sheetViews>
  <sheetFormatPr defaultColWidth="9.140625" defaultRowHeight="12.75"/>
  <cols>
    <col min="1" max="1" width="3.57421875" style="0" customWidth="1"/>
    <col min="2" max="2" width="51.28125" style="0" customWidth="1"/>
    <col min="3" max="3" width="18.28125" style="0" customWidth="1"/>
    <col min="4" max="4" width="12.8515625" style="0" customWidth="1"/>
    <col min="5" max="5" width="10.7109375" style="0" customWidth="1"/>
    <col min="6" max="6" width="10.8515625" style="0" customWidth="1"/>
    <col min="7" max="7" width="18.8515625" style="0" customWidth="1"/>
    <col min="8" max="8" width="13.140625" style="0" customWidth="1"/>
    <col min="9" max="9" width="15.140625" style="0" customWidth="1"/>
    <col min="10" max="10" width="13.7109375" style="0" customWidth="1"/>
    <col min="11" max="11" width="15.00390625" style="0" customWidth="1"/>
    <col min="12" max="12" width="14.140625" style="0" customWidth="1"/>
  </cols>
  <sheetData>
    <row r="3" spans="2:7" ht="12.75">
      <c r="B3" s="4" t="s">
        <v>94</v>
      </c>
      <c r="C3" s="4"/>
      <c r="G3" t="s">
        <v>60</v>
      </c>
    </row>
    <row r="4" spans="2:3" ht="12.75">
      <c r="B4" s="3"/>
      <c r="C4" s="3"/>
    </row>
    <row r="5" spans="1:10" ht="12.75" customHeight="1">
      <c r="A5" s="166"/>
      <c r="B5" s="165"/>
      <c r="C5" s="173" t="s">
        <v>22</v>
      </c>
      <c r="D5" s="174"/>
      <c r="E5" s="175"/>
      <c r="F5" s="176"/>
      <c r="G5" s="184" t="s">
        <v>23</v>
      </c>
      <c r="H5" s="185"/>
      <c r="I5" s="192" t="s">
        <v>9</v>
      </c>
      <c r="J5" s="181" t="s">
        <v>10</v>
      </c>
    </row>
    <row r="6" spans="1:10" ht="12.75">
      <c r="A6" s="166"/>
      <c r="B6" s="165"/>
      <c r="C6" s="177"/>
      <c r="D6" s="178"/>
      <c r="E6" s="178"/>
      <c r="F6" s="179"/>
      <c r="G6" s="185"/>
      <c r="H6" s="185"/>
      <c r="I6" s="193"/>
      <c r="J6" s="182"/>
    </row>
    <row r="7" spans="1:10" ht="12.75" customHeight="1">
      <c r="A7" s="170"/>
      <c r="B7" s="171" t="s">
        <v>4</v>
      </c>
      <c r="C7" s="180" t="s">
        <v>6</v>
      </c>
      <c r="D7" s="159" t="s">
        <v>5</v>
      </c>
      <c r="E7" s="159" t="s">
        <v>7</v>
      </c>
      <c r="F7" s="180" t="s">
        <v>9</v>
      </c>
      <c r="G7" s="186" t="s">
        <v>13</v>
      </c>
      <c r="H7" s="186" t="s">
        <v>14</v>
      </c>
      <c r="I7" s="193"/>
      <c r="J7" s="182"/>
    </row>
    <row r="8" spans="1:10" ht="12.75" customHeight="1">
      <c r="A8" s="170"/>
      <c r="B8" s="172"/>
      <c r="C8" s="180"/>
      <c r="D8" s="159"/>
      <c r="E8" s="159"/>
      <c r="F8" s="180"/>
      <c r="G8" s="186"/>
      <c r="H8" s="186"/>
      <c r="I8" s="194"/>
      <c r="J8" s="183"/>
    </row>
    <row r="9" spans="1:11" ht="12.75">
      <c r="A9" s="2">
        <v>1</v>
      </c>
      <c r="B9" s="37" t="s">
        <v>1</v>
      </c>
      <c r="C9" s="29">
        <v>809.2</v>
      </c>
      <c r="D9" s="31">
        <v>102</v>
      </c>
      <c r="E9" s="32">
        <v>24</v>
      </c>
      <c r="F9" s="15">
        <f>C9+D9+E9</f>
        <v>935.2</v>
      </c>
      <c r="G9" s="30">
        <v>551</v>
      </c>
      <c r="H9" s="30">
        <v>116</v>
      </c>
      <c r="I9" s="16">
        <f>G9+H9</f>
        <v>667</v>
      </c>
      <c r="J9" s="36">
        <f>F9+I9</f>
        <v>1602.2</v>
      </c>
      <c r="K9" s="7"/>
    </row>
    <row r="10" spans="1:11" ht="12.75">
      <c r="A10" s="2">
        <v>2</v>
      </c>
      <c r="B10" s="37" t="s">
        <v>0</v>
      </c>
      <c r="C10" s="29">
        <v>843.8</v>
      </c>
      <c r="D10" s="31">
        <v>70</v>
      </c>
      <c r="E10" s="32">
        <v>24</v>
      </c>
      <c r="F10" s="15">
        <f aca="true" t="shared" si="0" ref="F10:F19">C10+D10+E10</f>
        <v>937.8</v>
      </c>
      <c r="G10" s="30">
        <v>632</v>
      </c>
      <c r="H10" s="30">
        <v>128</v>
      </c>
      <c r="I10" s="16">
        <f aca="true" t="shared" si="1" ref="I10:I19">G10+H10</f>
        <v>760</v>
      </c>
      <c r="J10" s="36">
        <f aca="true" t="shared" si="2" ref="J10:J19">F10+I10</f>
        <v>1697.8</v>
      </c>
      <c r="K10" s="7"/>
    </row>
    <row r="11" spans="1:11" ht="12.75">
      <c r="A11" s="2">
        <v>3</v>
      </c>
      <c r="B11" s="37" t="s">
        <v>8</v>
      </c>
      <c r="C11" s="29">
        <v>808</v>
      </c>
      <c r="D11" s="31">
        <v>103</v>
      </c>
      <c r="E11" s="32">
        <v>24</v>
      </c>
      <c r="F11" s="15">
        <f t="shared" si="0"/>
        <v>935</v>
      </c>
      <c r="G11" s="30">
        <v>727</v>
      </c>
      <c r="H11" s="30">
        <v>131</v>
      </c>
      <c r="I11" s="16">
        <f t="shared" si="1"/>
        <v>858</v>
      </c>
      <c r="J11" s="36">
        <f t="shared" si="2"/>
        <v>1793</v>
      </c>
      <c r="K11" s="7"/>
    </row>
    <row r="12" spans="1:11" ht="12.75">
      <c r="A12" s="2">
        <v>4</v>
      </c>
      <c r="B12" s="37" t="s">
        <v>2</v>
      </c>
      <c r="C12" s="29">
        <v>665.4</v>
      </c>
      <c r="D12" s="31">
        <v>179.29</v>
      </c>
      <c r="E12" s="32">
        <v>24</v>
      </c>
      <c r="F12" s="15">
        <f t="shared" si="0"/>
        <v>868.6899999999999</v>
      </c>
      <c r="G12" s="30">
        <v>971</v>
      </c>
      <c r="H12" s="30">
        <v>149</v>
      </c>
      <c r="I12" s="16">
        <f t="shared" si="1"/>
        <v>1120</v>
      </c>
      <c r="J12" s="36">
        <f t="shared" si="2"/>
        <v>1988.69</v>
      </c>
      <c r="K12" s="7"/>
    </row>
    <row r="13" spans="1:11" ht="12.75">
      <c r="A13" s="2">
        <v>6</v>
      </c>
      <c r="B13" s="37" t="s">
        <v>15</v>
      </c>
      <c r="C13" s="29">
        <v>758.2</v>
      </c>
      <c r="D13" s="38">
        <v>37.5</v>
      </c>
      <c r="E13" s="32">
        <v>15</v>
      </c>
      <c r="F13" s="15">
        <f t="shared" si="0"/>
        <v>810.7</v>
      </c>
      <c r="G13" s="30">
        <v>628</v>
      </c>
      <c r="H13" s="30">
        <v>134</v>
      </c>
      <c r="I13" s="16">
        <f t="shared" si="1"/>
        <v>762</v>
      </c>
      <c r="J13" s="36">
        <f t="shared" si="2"/>
        <v>1572.7</v>
      </c>
      <c r="K13" s="7"/>
    </row>
    <row r="14" spans="1:11" ht="12.75">
      <c r="A14" s="2">
        <v>7</v>
      </c>
      <c r="B14" s="37" t="s">
        <v>16</v>
      </c>
      <c r="C14" s="29">
        <v>886.5</v>
      </c>
      <c r="D14" s="38">
        <v>82.5</v>
      </c>
      <c r="E14" s="32">
        <v>20</v>
      </c>
      <c r="F14" s="15">
        <f t="shared" si="0"/>
        <v>989</v>
      </c>
      <c r="G14" s="30">
        <v>668</v>
      </c>
      <c r="H14" s="30">
        <v>63</v>
      </c>
      <c r="I14" s="16">
        <f t="shared" si="1"/>
        <v>731</v>
      </c>
      <c r="J14" s="36">
        <f t="shared" si="2"/>
        <v>1720</v>
      </c>
      <c r="K14" s="7"/>
    </row>
    <row r="15" spans="1:11" ht="12.75">
      <c r="A15" s="2">
        <v>8</v>
      </c>
      <c r="B15" s="37" t="s">
        <v>27</v>
      </c>
      <c r="C15" s="29">
        <v>728</v>
      </c>
      <c r="D15" s="109">
        <v>50.5</v>
      </c>
      <c r="E15" s="32">
        <v>19</v>
      </c>
      <c r="F15" s="15">
        <f t="shared" si="0"/>
        <v>797.5</v>
      </c>
      <c r="G15" s="30">
        <v>762</v>
      </c>
      <c r="H15" s="39">
        <v>140</v>
      </c>
      <c r="I15" s="16">
        <f t="shared" si="1"/>
        <v>902</v>
      </c>
      <c r="J15" s="36">
        <f t="shared" si="2"/>
        <v>1699.5</v>
      </c>
      <c r="K15" s="7"/>
    </row>
    <row r="16" spans="1:11" ht="12.75">
      <c r="A16" s="2">
        <v>9</v>
      </c>
      <c r="B16" s="37" t="s">
        <v>3</v>
      </c>
      <c r="C16" s="29">
        <v>503.68</v>
      </c>
      <c r="D16" s="31">
        <v>80</v>
      </c>
      <c r="E16" s="32">
        <v>24</v>
      </c>
      <c r="F16" s="15">
        <f t="shared" si="0"/>
        <v>607.6800000000001</v>
      </c>
      <c r="G16" s="30">
        <v>452</v>
      </c>
      <c r="H16" s="30">
        <v>131</v>
      </c>
      <c r="I16" s="16">
        <f t="shared" si="1"/>
        <v>583</v>
      </c>
      <c r="J16" s="36">
        <f t="shared" si="2"/>
        <v>1190.68</v>
      </c>
      <c r="K16" s="7"/>
    </row>
    <row r="17" spans="1:11" ht="12.75">
      <c r="A17" s="2">
        <v>11</v>
      </c>
      <c r="B17" s="37" t="s">
        <v>11</v>
      </c>
      <c r="C17" s="29">
        <v>1204.4</v>
      </c>
      <c r="D17" s="29">
        <v>781</v>
      </c>
      <c r="E17" s="32">
        <v>24</v>
      </c>
      <c r="F17" s="15">
        <f t="shared" si="0"/>
        <v>2009.4</v>
      </c>
      <c r="G17" s="32">
        <v>1000</v>
      </c>
      <c r="H17" s="32">
        <v>160</v>
      </c>
      <c r="I17" s="16">
        <f t="shared" si="1"/>
        <v>1160</v>
      </c>
      <c r="J17" s="36">
        <f t="shared" si="2"/>
        <v>3169.4</v>
      </c>
      <c r="K17" s="7"/>
    </row>
    <row r="18" spans="1:11" ht="12.75">
      <c r="A18" s="2"/>
      <c r="B18" s="53" t="s">
        <v>40</v>
      </c>
      <c r="C18" s="55">
        <v>0</v>
      </c>
      <c r="D18" s="55">
        <v>420</v>
      </c>
      <c r="E18" s="56">
        <v>0</v>
      </c>
      <c r="F18" s="15">
        <f t="shared" si="0"/>
        <v>420</v>
      </c>
      <c r="G18" s="32"/>
      <c r="H18" s="32"/>
      <c r="I18" s="16"/>
      <c r="J18" s="36"/>
      <c r="K18" s="7"/>
    </row>
    <row r="19" spans="1:11" ht="12.75">
      <c r="A19" s="2">
        <v>12</v>
      </c>
      <c r="B19" s="37" t="s">
        <v>12</v>
      </c>
      <c r="C19" s="29">
        <v>929.2</v>
      </c>
      <c r="D19" s="29">
        <v>55</v>
      </c>
      <c r="E19" s="32">
        <v>15</v>
      </c>
      <c r="F19" s="15">
        <f t="shared" si="0"/>
        <v>999.2</v>
      </c>
      <c r="G19" s="32">
        <v>496</v>
      </c>
      <c r="H19" s="32">
        <v>81</v>
      </c>
      <c r="I19" s="16">
        <f t="shared" si="1"/>
        <v>577</v>
      </c>
      <c r="J19" s="36">
        <f t="shared" si="2"/>
        <v>1576.2</v>
      </c>
      <c r="K19" s="7"/>
    </row>
    <row r="20" spans="1:11" ht="18" customHeight="1">
      <c r="A20" s="1"/>
      <c r="B20" s="17" t="s">
        <v>41</v>
      </c>
      <c r="C20" s="14">
        <f aca="true" t="shared" si="3" ref="C20:I20">SUM(C9:C19)</f>
        <v>8136.38</v>
      </c>
      <c r="D20" s="14">
        <f t="shared" si="3"/>
        <v>1960.79</v>
      </c>
      <c r="E20" s="14">
        <f t="shared" si="3"/>
        <v>213</v>
      </c>
      <c r="F20" s="14">
        <f t="shared" si="3"/>
        <v>10310.170000000002</v>
      </c>
      <c r="G20" s="14">
        <f t="shared" si="3"/>
        <v>6887</v>
      </c>
      <c r="H20" s="14">
        <f t="shared" si="3"/>
        <v>1233</v>
      </c>
      <c r="I20" s="14">
        <f t="shared" si="3"/>
        <v>8120</v>
      </c>
      <c r="J20" s="11">
        <f>F20+I20</f>
        <v>18430.170000000002</v>
      </c>
      <c r="K20" s="7"/>
    </row>
    <row r="21" spans="1:11" ht="18" customHeight="1">
      <c r="A21" s="100"/>
      <c r="B21" s="79" t="s">
        <v>53</v>
      </c>
      <c r="C21" s="14"/>
      <c r="D21" s="14"/>
      <c r="E21" s="14"/>
      <c r="F21" s="14"/>
      <c r="G21" s="14"/>
      <c r="H21" s="14"/>
      <c r="I21" s="14"/>
      <c r="J21" s="11"/>
      <c r="K21" s="7"/>
    </row>
    <row r="22" spans="2:11" ht="18" customHeight="1">
      <c r="B22" s="83" t="s">
        <v>54</v>
      </c>
      <c r="C22" s="14"/>
      <c r="D22" s="14"/>
      <c r="E22" s="14"/>
      <c r="F22" s="14"/>
      <c r="G22" s="14"/>
      <c r="H22" s="14"/>
      <c r="I22" s="14"/>
      <c r="J22" s="11"/>
      <c r="K22" s="7"/>
    </row>
    <row r="23" spans="2:11" ht="18" customHeight="1">
      <c r="B23" s="104"/>
      <c r="C23" s="19">
        <v>550000</v>
      </c>
      <c r="D23" s="19"/>
      <c r="E23" s="19"/>
      <c r="F23" s="19"/>
      <c r="G23" s="19"/>
      <c r="H23" s="19"/>
      <c r="I23" s="19"/>
      <c r="J23" s="8"/>
      <c r="K23" s="7"/>
    </row>
    <row r="24" spans="2:11" ht="18" customHeight="1">
      <c r="B24" s="18"/>
      <c r="C24" s="19"/>
      <c r="D24" s="19"/>
      <c r="E24" s="19"/>
      <c r="F24" s="19"/>
      <c r="G24" s="19"/>
      <c r="H24" s="19"/>
      <c r="I24" s="19"/>
      <c r="J24" s="8"/>
      <c r="K24" s="7"/>
    </row>
    <row r="25" spans="1:10" ht="18" customHeight="1">
      <c r="A25" s="1"/>
      <c r="B25" s="20"/>
      <c r="C25" s="161" t="s">
        <v>24</v>
      </c>
      <c r="D25" s="162"/>
      <c r="E25" s="162"/>
      <c r="F25" s="163" t="s">
        <v>9</v>
      </c>
      <c r="G25" s="187" t="s">
        <v>39</v>
      </c>
      <c r="H25" s="190" t="s">
        <v>10</v>
      </c>
      <c r="I25" s="54"/>
      <c r="J25" s="9"/>
    </row>
    <row r="26" spans="1:10" ht="12.75" customHeight="1">
      <c r="A26" s="167"/>
      <c r="B26" s="169" t="s">
        <v>25</v>
      </c>
      <c r="C26" s="160" t="s">
        <v>6</v>
      </c>
      <c r="D26" s="160" t="s">
        <v>5</v>
      </c>
      <c r="E26" s="160" t="s">
        <v>7</v>
      </c>
      <c r="F26" s="164"/>
      <c r="G26" s="188"/>
      <c r="H26" s="191"/>
      <c r="I26" s="52"/>
      <c r="J26" s="10"/>
    </row>
    <row r="27" spans="1:10" ht="33.75" customHeight="1">
      <c r="A27" s="168"/>
      <c r="B27" s="169"/>
      <c r="C27" s="160"/>
      <c r="D27" s="160"/>
      <c r="E27" s="160"/>
      <c r="F27" s="164"/>
      <c r="G27" s="189"/>
      <c r="H27" s="191"/>
      <c r="I27" s="52"/>
      <c r="J27" s="10"/>
    </row>
    <row r="28" spans="1:10" ht="12.75" customHeight="1">
      <c r="A28" s="6"/>
      <c r="B28" s="22"/>
      <c r="C28" s="23"/>
      <c r="D28" s="24"/>
      <c r="E28" s="24"/>
      <c r="F28" s="25"/>
      <c r="G28" s="26"/>
      <c r="H28" s="27"/>
      <c r="I28" s="52"/>
      <c r="J28" s="10"/>
    </row>
    <row r="29" spans="1:10" ht="12.75" customHeight="1">
      <c r="A29" s="5"/>
      <c r="B29" s="50" t="s">
        <v>17</v>
      </c>
      <c r="C29" s="23"/>
      <c r="D29" s="24"/>
      <c r="E29" s="24"/>
      <c r="F29" s="25"/>
      <c r="G29" s="27"/>
      <c r="H29" s="27"/>
      <c r="I29" s="21"/>
      <c r="J29" s="10"/>
    </row>
    <row r="30" spans="1:10" ht="12.75">
      <c r="A30" s="2">
        <v>1</v>
      </c>
      <c r="B30" s="34" t="s">
        <v>18</v>
      </c>
      <c r="C30" s="29">
        <v>24.5</v>
      </c>
      <c r="D30" s="30">
        <v>3.85</v>
      </c>
      <c r="E30" s="30">
        <v>0</v>
      </c>
      <c r="F30" s="14">
        <f aca="true" t="shared" si="4" ref="F30:F46">C30+D30+E30</f>
        <v>28.35</v>
      </c>
      <c r="G30" s="35">
        <v>0</v>
      </c>
      <c r="H30" s="14">
        <f aca="true" t="shared" si="5" ref="H30:H46">F30+G30</f>
        <v>28.35</v>
      </c>
      <c r="I30" s="21"/>
      <c r="J30" s="10"/>
    </row>
    <row r="31" spans="1:10" ht="12.75">
      <c r="A31" s="2">
        <v>3</v>
      </c>
      <c r="B31" s="34" t="s">
        <v>19</v>
      </c>
      <c r="C31" s="29">
        <v>57.75</v>
      </c>
      <c r="D31" s="30">
        <v>10.81</v>
      </c>
      <c r="E31" s="30">
        <v>0</v>
      </c>
      <c r="F31" s="14">
        <f t="shared" si="4"/>
        <v>68.56</v>
      </c>
      <c r="G31" s="35">
        <v>0</v>
      </c>
      <c r="H31" s="14">
        <f t="shared" si="5"/>
        <v>68.56</v>
      </c>
      <c r="I31" s="21"/>
      <c r="J31" s="10"/>
    </row>
    <row r="32" spans="1:10" ht="12.75">
      <c r="A32" s="2">
        <v>4</v>
      </c>
      <c r="B32" s="34" t="s">
        <v>26</v>
      </c>
      <c r="C32" s="29">
        <v>26.5</v>
      </c>
      <c r="D32" s="30">
        <v>2.57</v>
      </c>
      <c r="E32" s="30">
        <v>0</v>
      </c>
      <c r="F32" s="14">
        <f t="shared" si="4"/>
        <v>29.07</v>
      </c>
      <c r="G32" s="35">
        <v>0</v>
      </c>
      <c r="H32" s="14">
        <f t="shared" si="5"/>
        <v>29.07</v>
      </c>
      <c r="I32" s="21"/>
      <c r="J32" s="10"/>
    </row>
    <row r="33" spans="1:10" ht="12.75">
      <c r="A33" s="2">
        <v>5</v>
      </c>
      <c r="B33" s="34" t="s">
        <v>28</v>
      </c>
      <c r="C33" s="29">
        <v>25.5</v>
      </c>
      <c r="D33" s="30">
        <v>0.71</v>
      </c>
      <c r="E33" s="30">
        <v>0</v>
      </c>
      <c r="F33" s="14">
        <f t="shared" si="4"/>
        <v>26.21</v>
      </c>
      <c r="G33" s="35">
        <v>0</v>
      </c>
      <c r="H33" s="14">
        <f t="shared" si="5"/>
        <v>26.21</v>
      </c>
      <c r="I33" s="21"/>
      <c r="J33" s="10"/>
    </row>
    <row r="34" spans="1:10" ht="12.75">
      <c r="A34" s="2">
        <v>6</v>
      </c>
      <c r="B34" s="34" t="s">
        <v>29</v>
      </c>
      <c r="C34" s="29">
        <v>25.5</v>
      </c>
      <c r="D34" s="30">
        <v>1.42</v>
      </c>
      <c r="E34" s="30">
        <v>0</v>
      </c>
      <c r="F34" s="14">
        <f t="shared" si="4"/>
        <v>26.92</v>
      </c>
      <c r="G34" s="35">
        <v>0</v>
      </c>
      <c r="H34" s="14">
        <f t="shared" si="5"/>
        <v>26.92</v>
      </c>
      <c r="I34" s="52"/>
      <c r="J34" s="10"/>
    </row>
    <row r="35" spans="1:10" ht="12.75">
      <c r="A35" s="2">
        <v>8</v>
      </c>
      <c r="B35" s="34" t="s">
        <v>20</v>
      </c>
      <c r="C35" s="29">
        <v>25.5</v>
      </c>
      <c r="D35" s="30">
        <v>2.14</v>
      </c>
      <c r="E35" s="30">
        <v>0</v>
      </c>
      <c r="F35" s="14">
        <f t="shared" si="4"/>
        <v>27.64</v>
      </c>
      <c r="G35" s="35">
        <v>0</v>
      </c>
      <c r="H35" s="14">
        <f t="shared" si="5"/>
        <v>27.64</v>
      </c>
      <c r="I35" s="21"/>
      <c r="J35" s="10"/>
    </row>
    <row r="36" spans="1:10" ht="12.75">
      <c r="A36" s="2"/>
      <c r="B36" s="16"/>
      <c r="C36" s="13"/>
      <c r="D36" s="13"/>
      <c r="E36" s="13"/>
      <c r="F36" s="14"/>
      <c r="G36" s="13"/>
      <c r="H36" s="14"/>
      <c r="I36" s="21"/>
      <c r="J36" s="10"/>
    </row>
    <row r="37" spans="1:10" ht="12.75">
      <c r="A37" s="2"/>
      <c r="B37" s="51" t="s">
        <v>21</v>
      </c>
      <c r="C37" s="13"/>
      <c r="D37" s="16"/>
      <c r="E37" s="16"/>
      <c r="F37" s="14"/>
      <c r="G37" s="27"/>
      <c r="H37" s="14"/>
      <c r="I37" s="21"/>
      <c r="J37" s="10"/>
    </row>
    <row r="38" spans="1:10" ht="12.75">
      <c r="A38" s="2">
        <v>3</v>
      </c>
      <c r="B38" s="40" t="s">
        <v>32</v>
      </c>
      <c r="C38" s="31">
        <v>63</v>
      </c>
      <c r="D38" s="30">
        <v>74</v>
      </c>
      <c r="E38" s="30">
        <v>25</v>
      </c>
      <c r="F38" s="14">
        <f t="shared" si="4"/>
        <v>162</v>
      </c>
      <c r="G38" s="44">
        <v>0</v>
      </c>
      <c r="H38" s="14">
        <f t="shared" si="5"/>
        <v>162</v>
      </c>
      <c r="I38" s="52"/>
      <c r="J38" s="10"/>
    </row>
    <row r="39" spans="1:10" ht="12.75">
      <c r="A39" s="2">
        <v>5</v>
      </c>
      <c r="B39" s="42" t="s">
        <v>33</v>
      </c>
      <c r="C39" s="43">
        <v>18.4</v>
      </c>
      <c r="D39" s="44">
        <v>30</v>
      </c>
      <c r="E39" s="44">
        <v>35</v>
      </c>
      <c r="F39" s="14">
        <f t="shared" si="4"/>
        <v>83.4</v>
      </c>
      <c r="G39" s="44">
        <v>0</v>
      </c>
      <c r="H39" s="14">
        <f t="shared" si="5"/>
        <v>83.4</v>
      </c>
      <c r="I39" s="21"/>
      <c r="J39" s="10"/>
    </row>
    <row r="40" spans="1:10" ht="12.75">
      <c r="A40" s="2">
        <v>7</v>
      </c>
      <c r="B40" s="40" t="s">
        <v>30</v>
      </c>
      <c r="C40" s="29">
        <v>423</v>
      </c>
      <c r="D40" s="30">
        <v>44</v>
      </c>
      <c r="E40" s="30">
        <v>35</v>
      </c>
      <c r="F40" s="14">
        <f t="shared" si="4"/>
        <v>502</v>
      </c>
      <c r="G40" s="30">
        <v>0</v>
      </c>
      <c r="H40" s="14">
        <f t="shared" si="5"/>
        <v>502</v>
      </c>
      <c r="I40" s="21"/>
      <c r="J40" s="10"/>
    </row>
    <row r="41" spans="1:10" ht="12.75">
      <c r="A41" s="2">
        <v>8</v>
      </c>
      <c r="B41" s="42" t="s">
        <v>34</v>
      </c>
      <c r="C41" s="45">
        <v>56</v>
      </c>
      <c r="D41" s="44">
        <v>40</v>
      </c>
      <c r="E41" s="44">
        <v>35</v>
      </c>
      <c r="F41" s="14">
        <f t="shared" si="4"/>
        <v>131</v>
      </c>
      <c r="G41" s="44">
        <v>0</v>
      </c>
      <c r="H41" s="14">
        <f t="shared" si="5"/>
        <v>131</v>
      </c>
      <c r="I41" s="21"/>
      <c r="J41" s="10"/>
    </row>
    <row r="42" spans="1:10" ht="12.75">
      <c r="A42" s="2">
        <v>11</v>
      </c>
      <c r="B42" s="42" t="s">
        <v>36</v>
      </c>
      <c r="C42" s="45">
        <v>28.7</v>
      </c>
      <c r="D42" s="44">
        <v>20</v>
      </c>
      <c r="E42" s="44">
        <v>35</v>
      </c>
      <c r="F42" s="14">
        <f t="shared" si="4"/>
        <v>83.7</v>
      </c>
      <c r="G42" s="44">
        <v>0</v>
      </c>
      <c r="H42" s="14">
        <f t="shared" si="5"/>
        <v>83.7</v>
      </c>
      <c r="I42" s="21"/>
      <c r="J42" s="10"/>
    </row>
    <row r="43" spans="1:10" ht="12.75">
      <c r="A43" s="2">
        <v>13</v>
      </c>
      <c r="B43" s="42" t="s">
        <v>35</v>
      </c>
      <c r="C43" s="45">
        <v>16</v>
      </c>
      <c r="D43" s="44">
        <v>30</v>
      </c>
      <c r="E43" s="44">
        <v>0</v>
      </c>
      <c r="F43" s="14">
        <f t="shared" si="4"/>
        <v>46</v>
      </c>
      <c r="G43" s="44">
        <v>0</v>
      </c>
      <c r="H43" s="14">
        <f t="shared" si="5"/>
        <v>46</v>
      </c>
      <c r="I43" s="21"/>
      <c r="J43" s="10"/>
    </row>
    <row r="44" spans="1:10" ht="12.75">
      <c r="A44" s="2">
        <v>15</v>
      </c>
      <c r="B44" s="42" t="s">
        <v>37</v>
      </c>
      <c r="C44" s="45">
        <v>151</v>
      </c>
      <c r="D44" s="44">
        <v>80</v>
      </c>
      <c r="E44" s="44">
        <v>35</v>
      </c>
      <c r="F44" s="14">
        <f t="shared" si="4"/>
        <v>266</v>
      </c>
      <c r="G44" s="44">
        <v>0</v>
      </c>
      <c r="H44" s="14">
        <f t="shared" si="5"/>
        <v>266</v>
      </c>
      <c r="I44" s="21"/>
      <c r="J44" s="10"/>
    </row>
    <row r="45" spans="1:10" ht="12.75">
      <c r="A45" s="33"/>
      <c r="B45" s="41" t="s">
        <v>31</v>
      </c>
      <c r="C45" s="47">
        <v>70</v>
      </c>
      <c r="D45" s="49">
        <v>48</v>
      </c>
      <c r="E45" s="49">
        <v>15</v>
      </c>
      <c r="F45" s="14">
        <f t="shared" si="4"/>
        <v>133</v>
      </c>
      <c r="G45" s="49">
        <v>0</v>
      </c>
      <c r="H45" s="14">
        <f t="shared" si="5"/>
        <v>133</v>
      </c>
      <c r="I45" s="21"/>
      <c r="J45" s="10"/>
    </row>
    <row r="46" spans="1:10" ht="12.75">
      <c r="A46" s="12"/>
      <c r="B46" s="46" t="s">
        <v>38</v>
      </c>
      <c r="C46" s="48">
        <v>156</v>
      </c>
      <c r="D46" s="48">
        <v>63.33</v>
      </c>
      <c r="E46" s="48">
        <v>35</v>
      </c>
      <c r="F46" s="14">
        <f t="shared" si="4"/>
        <v>254.32999999999998</v>
      </c>
      <c r="G46" s="48">
        <v>0</v>
      </c>
      <c r="H46" s="14">
        <f t="shared" si="5"/>
        <v>254.32999999999998</v>
      </c>
      <c r="I46" s="21"/>
      <c r="J46" s="10"/>
    </row>
    <row r="47" spans="1:10" ht="12.75">
      <c r="A47" s="101"/>
      <c r="B47" s="102"/>
      <c r="C47" s="103"/>
      <c r="D47" s="103"/>
      <c r="E47" s="103"/>
      <c r="F47" s="19"/>
      <c r="G47" s="103"/>
      <c r="H47" s="19"/>
      <c r="I47" s="21"/>
      <c r="J47" s="10"/>
    </row>
    <row r="48" spans="1:10" ht="12.75">
      <c r="A48" s="101"/>
      <c r="B48" s="102"/>
      <c r="C48" s="103"/>
      <c r="D48" s="103"/>
      <c r="E48" s="103"/>
      <c r="F48" s="19"/>
      <c r="G48" s="103"/>
      <c r="H48" s="19"/>
      <c r="I48" s="21"/>
      <c r="J48" s="10"/>
    </row>
    <row r="49" spans="2:9" ht="12.75">
      <c r="B49" s="28"/>
      <c r="C49" s="28"/>
      <c r="D49" s="28"/>
      <c r="E49" s="28"/>
      <c r="F49" s="28"/>
      <c r="G49" s="28"/>
      <c r="H49" s="28"/>
      <c r="I49" s="28"/>
    </row>
    <row r="50" spans="2:9" ht="12.75">
      <c r="B50" s="111" t="s">
        <v>96</v>
      </c>
      <c r="C50" s="112"/>
      <c r="D50" s="112"/>
      <c r="E50" s="112"/>
      <c r="F50" s="112"/>
      <c r="G50" s="112"/>
      <c r="H50" s="112"/>
      <c r="I50" s="28"/>
    </row>
    <row r="51" spans="2:9" ht="12.75">
      <c r="B51" s="28"/>
      <c r="C51" s="28"/>
      <c r="D51" s="28"/>
      <c r="E51" s="28"/>
      <c r="F51" s="28"/>
      <c r="G51" s="28"/>
      <c r="H51" s="28"/>
      <c r="I51" s="28"/>
    </row>
    <row r="52" spans="2:9" ht="12.75">
      <c r="B52" s="28"/>
      <c r="C52" s="28"/>
      <c r="D52" s="28"/>
      <c r="E52" s="28"/>
      <c r="F52" s="28"/>
      <c r="G52" s="28"/>
      <c r="H52" s="28"/>
      <c r="I52" s="28"/>
    </row>
  </sheetData>
  <sheetProtection/>
  <mergeCells count="23">
    <mergeCell ref="J5:J8"/>
    <mergeCell ref="G5:H6"/>
    <mergeCell ref="G7:G8"/>
    <mergeCell ref="H7:H8"/>
    <mergeCell ref="G25:G27"/>
    <mergeCell ref="H25:H27"/>
    <mergeCell ref="I5:I8"/>
    <mergeCell ref="B5:B6"/>
    <mergeCell ref="A5:A6"/>
    <mergeCell ref="E7:E8"/>
    <mergeCell ref="A26:A27"/>
    <mergeCell ref="B26:B27"/>
    <mergeCell ref="A7:A8"/>
    <mergeCell ref="B7:B8"/>
    <mergeCell ref="C5:F6"/>
    <mergeCell ref="F7:F8"/>
    <mergeCell ref="C7:C8"/>
    <mergeCell ref="D7:D8"/>
    <mergeCell ref="D26:D27"/>
    <mergeCell ref="C26:C27"/>
    <mergeCell ref="E26:E27"/>
    <mergeCell ref="C25:E25"/>
    <mergeCell ref="F25:F27"/>
  </mergeCells>
  <printOptions/>
  <pageMargins left="0.29" right="0.29" top="0.57" bottom="0.5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2" width="3.57421875" style="59" customWidth="1"/>
    <col min="3" max="3" width="32.28125" style="59" customWidth="1"/>
    <col min="4" max="4" width="8.28125" style="59" customWidth="1"/>
    <col min="5" max="5" width="0.5625" style="59" customWidth="1"/>
    <col min="6" max="6" width="1.421875" style="59" customWidth="1"/>
    <col min="7" max="7" width="11.421875" style="59" customWidth="1"/>
    <col min="8" max="8" width="11.00390625" style="59" customWidth="1"/>
    <col min="9" max="9" width="4.8515625" style="59" customWidth="1"/>
    <col min="10" max="10" width="9.7109375" style="59" customWidth="1"/>
    <col min="11" max="11" width="9.140625" style="59" customWidth="1"/>
    <col min="12" max="16384" width="9.140625" style="59" customWidth="1"/>
  </cols>
  <sheetData>
    <row r="3" spans="3:9" ht="12.75">
      <c r="C3" s="57" t="s">
        <v>105</v>
      </c>
      <c r="D3" s="57"/>
      <c r="E3" s="57"/>
      <c r="F3" s="57"/>
      <c r="H3" s="57"/>
      <c r="I3" s="59" t="s">
        <v>87</v>
      </c>
    </row>
    <row r="4" ht="12.75">
      <c r="J4" s="115" t="s">
        <v>88</v>
      </c>
    </row>
    <row r="5" spans="1:10" ht="12.75">
      <c r="A5" s="115" t="s">
        <v>62</v>
      </c>
      <c r="B5" s="116">
        <v>1</v>
      </c>
      <c r="C5" s="116" t="s">
        <v>44</v>
      </c>
      <c r="D5" s="116" t="s">
        <v>89</v>
      </c>
      <c r="E5" s="116" t="s">
        <v>92</v>
      </c>
      <c r="F5" s="116" t="s">
        <v>93</v>
      </c>
      <c r="G5" s="117"/>
      <c r="H5" s="116" t="s">
        <v>86</v>
      </c>
      <c r="I5" s="116"/>
      <c r="J5" s="116"/>
    </row>
    <row r="6" spans="1:10" ht="12.75">
      <c r="A6" s="118">
        <v>1</v>
      </c>
      <c r="B6" s="118">
        <v>2</v>
      </c>
      <c r="C6" s="118" t="s">
        <v>63</v>
      </c>
      <c r="D6" s="119">
        <v>200</v>
      </c>
      <c r="E6" s="119">
        <v>12</v>
      </c>
      <c r="F6" s="120" t="s">
        <v>97</v>
      </c>
      <c r="G6" s="121">
        <v>33092.238324038626</v>
      </c>
      <c r="H6" s="122"/>
      <c r="I6" s="122"/>
      <c r="J6" s="122"/>
    </row>
    <row r="7" spans="1:10" ht="12.75">
      <c r="A7" s="118">
        <v>2</v>
      </c>
      <c r="B7" s="118">
        <v>3</v>
      </c>
      <c r="C7" s="118" t="s">
        <v>64</v>
      </c>
      <c r="D7" s="119">
        <v>234</v>
      </c>
      <c r="E7" s="119">
        <v>11</v>
      </c>
      <c r="F7" s="120" t="s">
        <v>97</v>
      </c>
      <c r="G7" s="121">
        <v>35130.433445625546</v>
      </c>
      <c r="H7" s="122"/>
      <c r="I7" s="122"/>
      <c r="J7" s="122"/>
    </row>
    <row r="8" spans="1:10" ht="12.75">
      <c r="A8" s="118">
        <v>3</v>
      </c>
      <c r="B8" s="115">
        <v>4</v>
      </c>
      <c r="C8" s="118" t="s">
        <v>69</v>
      </c>
      <c r="D8" s="119">
        <v>741</v>
      </c>
      <c r="E8" s="119">
        <v>12</v>
      </c>
      <c r="F8" s="120" t="s">
        <v>97</v>
      </c>
      <c r="G8" s="121">
        <v>36582.81438088828</v>
      </c>
      <c r="H8" s="122"/>
      <c r="I8" s="122"/>
      <c r="J8" s="122"/>
    </row>
    <row r="9" spans="1:10" ht="12.75">
      <c r="A9" s="118">
        <v>4</v>
      </c>
      <c r="B9" s="118">
        <v>5</v>
      </c>
      <c r="C9" s="118" t="s">
        <v>67</v>
      </c>
      <c r="D9" s="119">
        <v>434</v>
      </c>
      <c r="E9" s="119">
        <v>13</v>
      </c>
      <c r="F9" s="120" t="s">
        <v>97</v>
      </c>
      <c r="G9" s="121">
        <v>40014.05586470064</v>
      </c>
      <c r="H9" s="122"/>
      <c r="I9" s="122"/>
      <c r="J9" s="122"/>
    </row>
    <row r="10" spans="1:10" ht="12.75">
      <c r="A10" s="118">
        <v>5</v>
      </c>
      <c r="B10" s="118">
        <v>6</v>
      </c>
      <c r="C10" s="118" t="s">
        <v>71</v>
      </c>
      <c r="D10" s="119">
        <v>662</v>
      </c>
      <c r="E10" s="119">
        <v>12</v>
      </c>
      <c r="F10" s="120" t="s">
        <v>97</v>
      </c>
      <c r="G10" s="121">
        <v>33221.58697453922</v>
      </c>
      <c r="H10" s="122"/>
      <c r="I10" s="122"/>
      <c r="J10" s="122"/>
    </row>
    <row r="11" spans="1:10" ht="12.75">
      <c r="A11" s="118">
        <v>6</v>
      </c>
      <c r="B11" s="115">
        <v>7</v>
      </c>
      <c r="C11" s="123" t="s">
        <v>72</v>
      </c>
      <c r="D11" s="124">
        <v>997</v>
      </c>
      <c r="E11" s="124">
        <v>12</v>
      </c>
      <c r="F11" s="120" t="s">
        <v>97</v>
      </c>
      <c r="G11" s="121">
        <v>31660.164115319454</v>
      </c>
      <c r="H11" s="122"/>
      <c r="I11" s="122"/>
      <c r="J11" s="122"/>
    </row>
    <row r="12" spans="1:10" ht="12.75">
      <c r="A12" s="118">
        <v>7</v>
      </c>
      <c r="B12" s="118">
        <v>8</v>
      </c>
      <c r="C12" s="118" t="s">
        <v>95</v>
      </c>
      <c r="D12" s="119">
        <v>2000</v>
      </c>
      <c r="E12" s="119">
        <v>13</v>
      </c>
      <c r="F12" s="120" t="s">
        <v>97</v>
      </c>
      <c r="G12" s="121">
        <v>35235.246438694034</v>
      </c>
      <c r="H12" s="122"/>
      <c r="I12" s="122"/>
      <c r="J12" s="122"/>
    </row>
    <row r="13" spans="1:10" ht="12.75">
      <c r="A13" s="118">
        <v>8</v>
      </c>
      <c r="B13" s="118">
        <v>9</v>
      </c>
      <c r="C13" s="118" t="s">
        <v>68</v>
      </c>
      <c r="D13" s="119">
        <v>670</v>
      </c>
      <c r="E13" s="119">
        <v>12</v>
      </c>
      <c r="F13" s="120" t="s">
        <v>97</v>
      </c>
      <c r="G13" s="121">
        <v>26945.78731708634</v>
      </c>
      <c r="H13" s="122"/>
      <c r="I13" s="122"/>
      <c r="J13" s="122"/>
    </row>
    <row r="14" spans="1:10" ht="12.75">
      <c r="A14" s="118">
        <v>9</v>
      </c>
      <c r="B14" s="115">
        <v>10</v>
      </c>
      <c r="C14" s="118" t="s">
        <v>65</v>
      </c>
      <c r="D14" s="119">
        <v>814</v>
      </c>
      <c r="E14" s="119">
        <v>13</v>
      </c>
      <c r="F14" s="120" t="s">
        <v>97</v>
      </c>
      <c r="G14" s="121">
        <v>61779.8573765679</v>
      </c>
      <c r="H14" s="122"/>
      <c r="I14" s="122"/>
      <c r="J14" s="122"/>
    </row>
    <row r="15" spans="1:10" ht="12.75">
      <c r="A15" s="118">
        <v>9</v>
      </c>
      <c r="B15" s="118">
        <v>10</v>
      </c>
      <c r="C15" s="125" t="s">
        <v>66</v>
      </c>
      <c r="D15" s="126">
        <v>814</v>
      </c>
      <c r="E15" s="126">
        <v>13</v>
      </c>
      <c r="F15" s="120" t="s">
        <v>97</v>
      </c>
      <c r="G15" s="121">
        <v>5986.773134407279</v>
      </c>
      <c r="H15" s="122"/>
      <c r="I15" s="122"/>
      <c r="J15" s="122"/>
    </row>
    <row r="16" spans="1:10" ht="12.75">
      <c r="A16" s="118">
        <v>10</v>
      </c>
      <c r="B16" s="118">
        <v>11</v>
      </c>
      <c r="C16" s="118" t="s">
        <v>70</v>
      </c>
      <c r="D16" s="119">
        <v>792</v>
      </c>
      <c r="E16" s="119">
        <v>13</v>
      </c>
      <c r="F16" s="120" t="s">
        <v>97</v>
      </c>
      <c r="G16" s="121">
        <v>30884.04262813265</v>
      </c>
      <c r="H16" s="122">
        <f>SUM(G6:G16)</f>
        <v>370533</v>
      </c>
      <c r="I16" s="122"/>
      <c r="J16" s="122"/>
    </row>
    <row r="17" spans="1:10" ht="12.75">
      <c r="A17" s="127">
        <v>11</v>
      </c>
      <c r="B17" s="127">
        <v>12</v>
      </c>
      <c r="C17" s="116" t="s">
        <v>73</v>
      </c>
      <c r="D17" s="128">
        <v>427</v>
      </c>
      <c r="E17" s="128">
        <v>11</v>
      </c>
      <c r="F17" s="120" t="s">
        <v>97</v>
      </c>
      <c r="G17" s="129">
        <v>3552.1913117205836</v>
      </c>
      <c r="H17" s="122"/>
      <c r="I17" s="122"/>
      <c r="J17" s="122"/>
    </row>
    <row r="18" spans="1:10" ht="12.75">
      <c r="A18" s="127">
        <v>12</v>
      </c>
      <c r="B18" s="127">
        <v>13</v>
      </c>
      <c r="C18" s="130" t="s">
        <v>76</v>
      </c>
      <c r="D18" s="131" t="s">
        <v>90</v>
      </c>
      <c r="E18" s="131">
        <v>18</v>
      </c>
      <c r="F18" s="120" t="s">
        <v>97</v>
      </c>
      <c r="G18" s="129">
        <v>6857.838216280888</v>
      </c>
      <c r="H18" s="122"/>
      <c r="I18" s="122"/>
      <c r="J18" s="122"/>
    </row>
    <row r="19" spans="1:10" ht="12.75">
      <c r="A19" s="127">
        <v>13</v>
      </c>
      <c r="B19" s="127">
        <v>14</v>
      </c>
      <c r="C19" s="116" t="s">
        <v>74</v>
      </c>
      <c r="D19" s="128">
        <v>1047</v>
      </c>
      <c r="E19" s="128">
        <v>13</v>
      </c>
      <c r="F19" s="120" t="s">
        <v>97</v>
      </c>
      <c r="G19" s="129">
        <v>3611.3753291611065</v>
      </c>
      <c r="H19" s="122"/>
      <c r="I19" s="122"/>
      <c r="J19" s="122"/>
    </row>
    <row r="20" spans="1:10" ht="12.75">
      <c r="A20" s="127">
        <v>14</v>
      </c>
      <c r="B20" s="118">
        <v>15</v>
      </c>
      <c r="C20" s="116" t="s">
        <v>78</v>
      </c>
      <c r="D20" s="128">
        <v>1089</v>
      </c>
      <c r="E20" s="128">
        <v>13</v>
      </c>
      <c r="F20" s="120" t="s">
        <v>97</v>
      </c>
      <c r="G20" s="129">
        <v>3376.255454327919</v>
      </c>
      <c r="H20" s="122"/>
      <c r="I20" s="122"/>
      <c r="J20" s="122"/>
    </row>
    <row r="21" spans="1:10" ht="12.75">
      <c r="A21" s="127">
        <v>15</v>
      </c>
      <c r="B21" s="127">
        <v>16</v>
      </c>
      <c r="C21" s="116" t="s">
        <v>98</v>
      </c>
      <c r="D21" s="128">
        <v>1087</v>
      </c>
      <c r="E21" s="128">
        <v>12</v>
      </c>
      <c r="F21" s="120" t="s">
        <v>97</v>
      </c>
      <c r="G21" s="129">
        <v>3434.62437430399</v>
      </c>
      <c r="H21" s="122"/>
      <c r="I21" s="122"/>
      <c r="J21" s="122"/>
    </row>
    <row r="22" spans="1:10" ht="12.75">
      <c r="A22" s="127">
        <v>16</v>
      </c>
      <c r="B22" s="127">
        <v>17</v>
      </c>
      <c r="C22" s="116" t="s">
        <v>77</v>
      </c>
      <c r="D22" s="128">
        <v>721</v>
      </c>
      <c r="E22" s="128">
        <v>12</v>
      </c>
      <c r="F22" s="120" t="s">
        <v>97</v>
      </c>
      <c r="G22" s="129">
        <v>3493.8153917445125</v>
      </c>
      <c r="H22" s="122"/>
      <c r="I22" s="122"/>
      <c r="J22" s="122"/>
    </row>
    <row r="23" spans="1:10" ht="12.75">
      <c r="A23" s="127">
        <v>17</v>
      </c>
      <c r="B23" s="127">
        <v>18</v>
      </c>
      <c r="C23" s="132" t="s">
        <v>75</v>
      </c>
      <c r="D23" s="133">
        <v>997</v>
      </c>
      <c r="E23" s="133">
        <v>12</v>
      </c>
      <c r="F23" s="120" t="s">
        <v>97</v>
      </c>
      <c r="G23" s="122">
        <v>14539.51692411762</v>
      </c>
      <c r="H23" s="122"/>
      <c r="I23" s="122"/>
      <c r="J23" s="122"/>
    </row>
    <row r="24" spans="1:10" ht="12.75">
      <c r="A24" s="127">
        <v>18</v>
      </c>
      <c r="B24" s="118">
        <v>19</v>
      </c>
      <c r="C24" s="115" t="s">
        <v>81</v>
      </c>
      <c r="D24" s="134">
        <v>928</v>
      </c>
      <c r="E24" s="134">
        <v>12</v>
      </c>
      <c r="F24" s="120" t="s">
        <v>97</v>
      </c>
      <c r="G24" s="122">
        <v>8077.830853527219</v>
      </c>
      <c r="H24" s="122"/>
      <c r="I24" s="122"/>
      <c r="J24" s="122"/>
    </row>
    <row r="25" spans="1:10" ht="12.75">
      <c r="A25" s="127">
        <v>19</v>
      </c>
      <c r="B25" s="127">
        <v>20</v>
      </c>
      <c r="C25" s="115" t="s">
        <v>82</v>
      </c>
      <c r="D25" s="134">
        <v>2001</v>
      </c>
      <c r="E25" s="134">
        <v>14</v>
      </c>
      <c r="F25" s="120" t="s">
        <v>97</v>
      </c>
      <c r="G25" s="122">
        <v>42490.83071547559</v>
      </c>
      <c r="H25" s="122"/>
      <c r="I25" s="122"/>
      <c r="J25" s="122"/>
    </row>
    <row r="26" spans="1:10" ht="12.75">
      <c r="A26" s="127">
        <v>20</v>
      </c>
      <c r="B26" s="127">
        <v>21</v>
      </c>
      <c r="C26" s="115" t="s">
        <v>79</v>
      </c>
      <c r="D26" s="134">
        <v>873</v>
      </c>
      <c r="E26" s="134">
        <v>11</v>
      </c>
      <c r="F26" s="120" t="s">
        <v>97</v>
      </c>
      <c r="G26" s="122">
        <v>11991.014784317334</v>
      </c>
      <c r="H26" s="122"/>
      <c r="I26" s="122"/>
      <c r="J26" s="122"/>
    </row>
    <row r="27" spans="1:10" ht="12.75">
      <c r="A27" s="127">
        <v>21</v>
      </c>
      <c r="B27" s="127">
        <v>22</v>
      </c>
      <c r="C27" s="115" t="s">
        <v>80</v>
      </c>
      <c r="D27" s="134">
        <v>454</v>
      </c>
      <c r="E27" s="134">
        <v>11</v>
      </c>
      <c r="F27" s="120" t="s">
        <v>97</v>
      </c>
      <c r="G27" s="122">
        <v>23089.33055441535</v>
      </c>
      <c r="H27" s="122"/>
      <c r="I27" s="122"/>
      <c r="J27" s="122"/>
    </row>
    <row r="28" spans="1:10" ht="12.75">
      <c r="A28" s="127">
        <v>22</v>
      </c>
      <c r="B28" s="118">
        <v>23</v>
      </c>
      <c r="C28" s="115" t="s">
        <v>83</v>
      </c>
      <c r="D28" s="134">
        <v>1178</v>
      </c>
      <c r="E28" s="134">
        <v>11</v>
      </c>
      <c r="F28" s="120" t="s">
        <v>97</v>
      </c>
      <c r="G28" s="122">
        <v>12155.434277207676</v>
      </c>
      <c r="H28" s="122"/>
      <c r="I28" s="122"/>
      <c r="J28" s="122"/>
    </row>
    <row r="29" spans="1:10" ht="12.75">
      <c r="A29" s="127">
        <v>23</v>
      </c>
      <c r="B29" s="127">
        <v>24</v>
      </c>
      <c r="C29" s="115" t="s">
        <v>84</v>
      </c>
      <c r="D29" s="134">
        <v>1179</v>
      </c>
      <c r="E29" s="134">
        <v>12</v>
      </c>
      <c r="F29" s="120" t="s">
        <v>97</v>
      </c>
      <c r="G29" s="122">
        <v>22129.942813400212</v>
      </c>
      <c r="H29" s="122">
        <f>SUM(G17:G29)</f>
        <v>158800.001</v>
      </c>
      <c r="I29" s="122"/>
      <c r="J29" s="122"/>
    </row>
    <row r="30" spans="1:10" ht="12.75">
      <c r="A30" s="135"/>
      <c r="B30" s="139"/>
      <c r="C30" s="139" t="s">
        <v>85</v>
      </c>
      <c r="D30" s="139"/>
      <c r="E30" s="139"/>
      <c r="F30" s="139"/>
      <c r="G30" s="140">
        <f>SUM(G6:G29)</f>
        <v>529333.001</v>
      </c>
      <c r="H30" s="140">
        <f>SUM(H6:H29)</f>
        <v>529333.0009999999</v>
      </c>
      <c r="I30" s="140"/>
      <c r="J30" s="140"/>
    </row>
    <row r="31" spans="1:10" ht="12.75">
      <c r="A31" s="136"/>
      <c r="B31" s="136"/>
      <c r="C31" s="136"/>
      <c r="D31" s="136"/>
      <c r="E31" s="136"/>
      <c r="F31" s="136"/>
      <c r="G31" s="137"/>
      <c r="H31" s="137"/>
      <c r="I31" s="137"/>
      <c r="J31" s="137"/>
    </row>
    <row r="37" ht="12.75">
      <c r="C37" s="1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57421875" style="59" customWidth="1"/>
    <col min="2" max="2" width="43.57421875" style="59" customWidth="1"/>
    <col min="3" max="3" width="13.8515625" style="59" customWidth="1"/>
    <col min="4" max="4" width="10.140625" style="59" bestFit="1" customWidth="1"/>
    <col min="5" max="16384" width="9.140625" style="59" customWidth="1"/>
  </cols>
  <sheetData>
    <row r="3" ht="12.75">
      <c r="B3" s="57" t="s">
        <v>99</v>
      </c>
    </row>
    <row r="4" ht="12.75">
      <c r="B4" s="57"/>
    </row>
    <row r="5" ht="13.5" customHeight="1">
      <c r="C5" s="145" t="s">
        <v>107</v>
      </c>
    </row>
    <row r="6" spans="1:3" ht="18" customHeight="1">
      <c r="A6" s="139" t="s">
        <v>62</v>
      </c>
      <c r="B6" s="139" t="s">
        <v>44</v>
      </c>
      <c r="C6" s="142" t="s">
        <v>106</v>
      </c>
    </row>
    <row r="7" spans="1:3" ht="12.75">
      <c r="A7" s="141">
        <v>1</v>
      </c>
      <c r="B7" s="141" t="s">
        <v>63</v>
      </c>
      <c r="C7" s="121">
        <v>33092.238324038626</v>
      </c>
    </row>
    <row r="8" spans="1:3" ht="12.75">
      <c r="A8" s="141">
        <v>2</v>
      </c>
      <c r="B8" s="141" t="s">
        <v>64</v>
      </c>
      <c r="C8" s="121">
        <v>35130.433445625546</v>
      </c>
    </row>
    <row r="9" spans="1:3" ht="12.75">
      <c r="A9" s="141">
        <v>3</v>
      </c>
      <c r="B9" s="141" t="s">
        <v>69</v>
      </c>
      <c r="C9" s="121">
        <v>36582.81438088828</v>
      </c>
    </row>
    <row r="10" spans="1:3" ht="12.75">
      <c r="A10" s="141">
        <v>4</v>
      </c>
      <c r="B10" s="141" t="s">
        <v>67</v>
      </c>
      <c r="C10" s="121">
        <v>40014.05586470064</v>
      </c>
    </row>
    <row r="11" spans="1:3" ht="12.75">
      <c r="A11" s="141">
        <v>5</v>
      </c>
      <c r="B11" s="141" t="s">
        <v>71</v>
      </c>
      <c r="C11" s="121">
        <v>33221.58697453922</v>
      </c>
    </row>
    <row r="12" spans="1:3" ht="12.75">
      <c r="A12" s="141">
        <v>6</v>
      </c>
      <c r="B12" s="141" t="s">
        <v>72</v>
      </c>
      <c r="C12" s="121">
        <v>31660.164115319454</v>
      </c>
    </row>
    <row r="13" spans="1:3" ht="12.75">
      <c r="A13" s="141">
        <v>7</v>
      </c>
      <c r="B13" s="141" t="s">
        <v>95</v>
      </c>
      <c r="C13" s="121">
        <v>35235.246438694034</v>
      </c>
    </row>
    <row r="14" spans="1:3" ht="12.75">
      <c r="A14" s="141">
        <v>8</v>
      </c>
      <c r="B14" s="141" t="s">
        <v>68</v>
      </c>
      <c r="C14" s="121">
        <v>26945.78731708634</v>
      </c>
    </row>
    <row r="15" spans="1:3" ht="12.75">
      <c r="A15" s="141">
        <v>9</v>
      </c>
      <c r="B15" s="141" t="s">
        <v>65</v>
      </c>
      <c r="C15" s="121">
        <v>61779.8573765679</v>
      </c>
    </row>
    <row r="16" spans="1:4" ht="12.75">
      <c r="A16" s="141">
        <v>9</v>
      </c>
      <c r="B16" s="141" t="s">
        <v>66</v>
      </c>
      <c r="C16" s="121">
        <v>5986.773134407279</v>
      </c>
      <c r="D16" s="146"/>
    </row>
    <row r="17" spans="1:3" ht="12.75">
      <c r="A17" s="141">
        <v>10</v>
      </c>
      <c r="B17" s="141" t="s">
        <v>70</v>
      </c>
      <c r="C17" s="121">
        <v>30884.04262813265</v>
      </c>
    </row>
    <row r="18" spans="1:3" ht="12.75">
      <c r="A18" s="141">
        <v>11</v>
      </c>
      <c r="B18" s="141" t="s">
        <v>73</v>
      </c>
      <c r="C18" s="143">
        <v>3552.1913117205836</v>
      </c>
    </row>
    <row r="19" spans="1:3" ht="12.75">
      <c r="A19" s="141">
        <v>12</v>
      </c>
      <c r="B19" s="141" t="s">
        <v>76</v>
      </c>
      <c r="C19" s="143">
        <v>6857.838216280888</v>
      </c>
    </row>
    <row r="20" spans="1:3" ht="12.75">
      <c r="A20" s="141">
        <v>13</v>
      </c>
      <c r="B20" s="141" t="s">
        <v>74</v>
      </c>
      <c r="C20" s="143">
        <v>3611.3753291611065</v>
      </c>
    </row>
    <row r="21" spans="1:3" ht="12.75">
      <c r="A21" s="141">
        <v>14</v>
      </c>
      <c r="B21" s="141" t="s">
        <v>78</v>
      </c>
      <c r="C21" s="143">
        <v>3376.255454327919</v>
      </c>
    </row>
    <row r="22" spans="1:3" ht="12.75">
      <c r="A22" s="141">
        <v>15</v>
      </c>
      <c r="B22" s="141" t="s">
        <v>98</v>
      </c>
      <c r="C22" s="143">
        <v>3434.62437430399</v>
      </c>
    </row>
    <row r="23" spans="1:3" ht="12.75">
      <c r="A23" s="141">
        <v>16</v>
      </c>
      <c r="B23" s="141" t="s">
        <v>77</v>
      </c>
      <c r="C23" s="143">
        <v>3493.8153917445125</v>
      </c>
    </row>
    <row r="24" spans="1:3" ht="12.75">
      <c r="A24" s="141">
        <v>17</v>
      </c>
      <c r="B24" s="141" t="s">
        <v>75</v>
      </c>
      <c r="C24" s="143">
        <v>14539.51692411762</v>
      </c>
    </row>
    <row r="25" spans="1:3" ht="12.75">
      <c r="A25" s="141">
        <v>18</v>
      </c>
      <c r="B25" s="141" t="s">
        <v>81</v>
      </c>
      <c r="C25" s="144">
        <v>8077.830853527219</v>
      </c>
    </row>
    <row r="26" spans="1:3" ht="12.75">
      <c r="A26" s="141">
        <v>19</v>
      </c>
      <c r="B26" s="141" t="s">
        <v>82</v>
      </c>
      <c r="C26" s="144">
        <v>42490.83071547559</v>
      </c>
    </row>
    <row r="27" spans="1:3" ht="12.75">
      <c r="A27" s="141">
        <v>20</v>
      </c>
      <c r="B27" s="141" t="s">
        <v>79</v>
      </c>
      <c r="C27" s="144">
        <v>11991.014784317334</v>
      </c>
    </row>
    <row r="28" spans="1:3" ht="12.75">
      <c r="A28" s="141">
        <v>21</v>
      </c>
      <c r="B28" s="141" t="s">
        <v>80</v>
      </c>
      <c r="C28" s="144">
        <v>23089.33055441535</v>
      </c>
    </row>
    <row r="29" spans="1:3" ht="12.75">
      <c r="A29" s="141">
        <v>22</v>
      </c>
      <c r="B29" s="141" t="s">
        <v>83</v>
      </c>
      <c r="C29" s="144">
        <v>12155.434277207676</v>
      </c>
    </row>
    <row r="30" spans="1:3" ht="12.75">
      <c r="A30" s="141">
        <v>23</v>
      </c>
      <c r="B30" s="141" t="s">
        <v>84</v>
      </c>
      <c r="C30" s="144">
        <v>22129.942813400212</v>
      </c>
    </row>
    <row r="31" spans="1:3" ht="14.25" customHeight="1">
      <c r="A31" s="135"/>
      <c r="B31" s="139" t="s">
        <v>85</v>
      </c>
      <c r="C31" s="140">
        <f>SUM(C7:C30)</f>
        <v>529333.001</v>
      </c>
    </row>
    <row r="32" spans="1:3" ht="12.75">
      <c r="A32" s="136"/>
      <c r="B32" s="136"/>
      <c r="C32" s="137"/>
    </row>
    <row r="38" ht="12.75">
      <c r="B38" s="13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B7">
      <selection activeCell="I4" sqref="I4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39.8515625" style="0" customWidth="1"/>
    <col min="4" max="5" width="11.28125" style="0" customWidth="1"/>
    <col min="6" max="6" width="10.421875" style="0" customWidth="1"/>
    <col min="7" max="7" width="10.8515625" style="0" customWidth="1"/>
    <col min="8" max="8" width="11.140625" style="0" customWidth="1"/>
    <col min="9" max="9" width="10.00390625" style="0" customWidth="1"/>
    <col min="10" max="10" width="11.8515625" style="0" customWidth="1"/>
    <col min="12" max="12" width="10.140625" style="0" bestFit="1" customWidth="1"/>
  </cols>
  <sheetData>
    <row r="1" spans="3:9" ht="15.75">
      <c r="C1" s="195"/>
      <c r="D1" s="195"/>
      <c r="E1" s="195"/>
      <c r="F1" s="195"/>
      <c r="G1" s="58"/>
      <c r="H1" s="58"/>
      <c r="I1" s="58"/>
    </row>
    <row r="2" spans="3:9" ht="15.75">
      <c r="C2" s="195"/>
      <c r="D2" s="195"/>
      <c r="E2" s="195"/>
      <c r="F2" s="195"/>
      <c r="G2" s="58"/>
      <c r="H2" s="58"/>
      <c r="I2" s="58"/>
    </row>
    <row r="3" spans="3:9" ht="15.75">
      <c r="C3" s="195"/>
      <c r="D3" s="195"/>
      <c r="E3" s="195"/>
      <c r="F3" s="195"/>
      <c r="G3" s="58"/>
      <c r="H3" s="58"/>
      <c r="I3" s="58"/>
    </row>
    <row r="4" spans="3:9" ht="25.5" customHeight="1">
      <c r="C4" s="58"/>
      <c r="D4" s="113" t="s">
        <v>112</v>
      </c>
      <c r="E4" s="58"/>
      <c r="F4" s="58"/>
      <c r="G4" s="58"/>
      <c r="H4" s="58"/>
      <c r="I4" s="58"/>
    </row>
    <row r="5" spans="5:8" ht="35.25" customHeight="1" thickBot="1">
      <c r="E5" s="57"/>
      <c r="H5" s="59" t="s">
        <v>42</v>
      </c>
    </row>
    <row r="6" spans="2:10" ht="16.5" thickBot="1">
      <c r="B6" s="196" t="s">
        <v>43</v>
      </c>
      <c r="C6" s="198" t="s">
        <v>44</v>
      </c>
      <c r="D6" s="60" t="s">
        <v>45</v>
      </c>
      <c r="E6" s="61"/>
      <c r="F6" s="200" t="s">
        <v>46</v>
      </c>
      <c r="G6" s="201"/>
      <c r="H6" s="201"/>
      <c r="I6" s="202"/>
      <c r="J6" s="203" t="s">
        <v>109</v>
      </c>
    </row>
    <row r="7" spans="2:10" ht="13.5" thickBot="1">
      <c r="B7" s="197"/>
      <c r="C7" s="199"/>
      <c r="D7" s="62" t="s">
        <v>47</v>
      </c>
      <c r="E7" s="63" t="s">
        <v>48</v>
      </c>
      <c r="F7" s="64" t="s">
        <v>49</v>
      </c>
      <c r="G7" s="65"/>
      <c r="H7" s="64" t="s">
        <v>50</v>
      </c>
      <c r="I7" s="65"/>
      <c r="J7" s="199"/>
    </row>
    <row r="8" spans="2:10" ht="12.75">
      <c r="B8" s="66"/>
      <c r="C8" s="67"/>
      <c r="D8" s="68"/>
      <c r="E8" s="69"/>
      <c r="F8" s="68"/>
      <c r="G8" s="68"/>
      <c r="H8" s="68"/>
      <c r="I8" s="68"/>
      <c r="J8" s="70"/>
    </row>
    <row r="9" spans="2:10" ht="15">
      <c r="B9" s="71">
        <v>1</v>
      </c>
      <c r="C9" s="72" t="s">
        <v>1</v>
      </c>
      <c r="D9" s="73">
        <v>935.2</v>
      </c>
      <c r="E9" s="74">
        <f>D9*D22</f>
        <v>16966.15222817481</v>
      </c>
      <c r="F9" s="75">
        <v>551</v>
      </c>
      <c r="G9" s="76">
        <f>F9*F22</f>
        <v>7411.198018004937</v>
      </c>
      <c r="H9" s="75">
        <v>116</v>
      </c>
      <c r="I9" s="74">
        <f>H9*H22</f>
        <v>8714.888077858881</v>
      </c>
      <c r="J9" s="77">
        <f>E9+G9+I9</f>
        <v>33092.238324038626</v>
      </c>
    </row>
    <row r="10" spans="2:10" ht="15">
      <c r="B10" s="71">
        <v>2</v>
      </c>
      <c r="C10" s="72" t="s">
        <v>102</v>
      </c>
      <c r="D10" s="73">
        <v>937.8</v>
      </c>
      <c r="E10" s="74">
        <f>D10*D22</f>
        <v>17013.32074377923</v>
      </c>
      <c r="F10" s="75">
        <v>632</v>
      </c>
      <c r="G10" s="76">
        <f>F10*F22</f>
        <v>8500.684478002033</v>
      </c>
      <c r="H10" s="75">
        <v>128</v>
      </c>
      <c r="I10" s="74">
        <f>H10*H22</f>
        <v>9616.428223844283</v>
      </c>
      <c r="J10" s="77">
        <f aca="true" t="shared" si="0" ref="J10:J19">E10+G10+I10</f>
        <v>35130.433445625546</v>
      </c>
    </row>
    <row r="11" spans="2:10" ht="15">
      <c r="B11" s="71">
        <v>3</v>
      </c>
      <c r="C11" s="72" t="s">
        <v>8</v>
      </c>
      <c r="D11" s="73">
        <v>935</v>
      </c>
      <c r="E11" s="74">
        <f>D11*D22</f>
        <v>16962.523880820627</v>
      </c>
      <c r="F11" s="75">
        <v>727</v>
      </c>
      <c r="G11" s="76">
        <f>F11*F22</f>
        <v>9778.47723972702</v>
      </c>
      <c r="H11" s="75">
        <v>131</v>
      </c>
      <c r="I11" s="74">
        <f>H11*H22</f>
        <v>9841.813260340634</v>
      </c>
      <c r="J11" s="77">
        <f t="shared" si="0"/>
        <v>36582.81438088828</v>
      </c>
    </row>
    <row r="12" spans="2:10" ht="15">
      <c r="B12" s="71">
        <v>4</v>
      </c>
      <c r="C12" s="72" t="s">
        <v>2</v>
      </c>
      <c r="D12" s="73">
        <v>868.6899999999999</v>
      </c>
      <c r="E12" s="74">
        <f>D12*D22</f>
        <v>15759.54531554018</v>
      </c>
      <c r="F12" s="75">
        <v>971</v>
      </c>
      <c r="G12" s="76">
        <f>F12*F22</f>
        <v>13060.38706984173</v>
      </c>
      <c r="H12" s="75">
        <v>149</v>
      </c>
      <c r="I12" s="74">
        <f>H12*H22</f>
        <v>11194.123479318736</v>
      </c>
      <c r="J12" s="77">
        <f t="shared" si="0"/>
        <v>40014.05586470064</v>
      </c>
    </row>
    <row r="13" spans="2:10" ht="15">
      <c r="B13" s="71">
        <v>5</v>
      </c>
      <c r="C13" s="72" t="s">
        <v>15</v>
      </c>
      <c r="D13" s="73">
        <v>810.7</v>
      </c>
      <c r="E13" s="74">
        <f>D13*D22</f>
        <v>14707.506000193884</v>
      </c>
      <c r="F13" s="75">
        <v>628</v>
      </c>
      <c r="G13" s="76">
        <f>F13*F22</f>
        <v>8446.882677508349</v>
      </c>
      <c r="H13" s="75">
        <v>134</v>
      </c>
      <c r="I13" s="74">
        <f>H13*H22</f>
        <v>10067.198296836983</v>
      </c>
      <c r="J13" s="77">
        <f t="shared" si="0"/>
        <v>33221.58697453922</v>
      </c>
    </row>
    <row r="14" spans="2:10" ht="15">
      <c r="B14" s="71">
        <v>6</v>
      </c>
      <c r="C14" s="72" t="s">
        <v>16</v>
      </c>
      <c r="D14" s="73">
        <v>989</v>
      </c>
      <c r="E14" s="74">
        <f>D14*D22</f>
        <v>17942.17766645091</v>
      </c>
      <c r="F14" s="75">
        <v>668</v>
      </c>
      <c r="G14" s="76">
        <f>F14*F22</f>
        <v>8984.900682445186</v>
      </c>
      <c r="H14" s="75">
        <v>63</v>
      </c>
      <c r="I14" s="74">
        <f>H14*H22</f>
        <v>4733.085766423358</v>
      </c>
      <c r="J14" s="77">
        <f t="shared" si="0"/>
        <v>31660.164115319454</v>
      </c>
    </row>
    <row r="15" spans="2:10" ht="15">
      <c r="B15" s="71">
        <v>7</v>
      </c>
      <c r="C15" s="108" t="s">
        <v>91</v>
      </c>
      <c r="D15" s="73">
        <v>797.5</v>
      </c>
      <c r="E15" s="74">
        <f>D15*D22</f>
        <v>14468.035074817592</v>
      </c>
      <c r="F15" s="75">
        <v>762</v>
      </c>
      <c r="G15" s="76">
        <f>F15*F22</f>
        <v>10249.242994046754</v>
      </c>
      <c r="H15" s="75">
        <v>140</v>
      </c>
      <c r="I15" s="74">
        <f>H15*H22</f>
        <v>10517.968369829685</v>
      </c>
      <c r="J15" s="77">
        <f t="shared" si="0"/>
        <v>35235.246438694034</v>
      </c>
    </row>
    <row r="16" spans="2:10" ht="15">
      <c r="B16" s="71">
        <v>8</v>
      </c>
      <c r="C16" s="72" t="s">
        <v>3</v>
      </c>
      <c r="D16" s="73">
        <v>607.6800000000001</v>
      </c>
      <c r="E16" s="74">
        <f>D16*D22</f>
        <v>11024.370600959443</v>
      </c>
      <c r="F16" s="75">
        <v>452</v>
      </c>
      <c r="G16" s="76">
        <f>F16*F22</f>
        <v>6079.603455786264</v>
      </c>
      <c r="H16" s="75">
        <v>131</v>
      </c>
      <c r="I16" s="74">
        <f>H16*H22</f>
        <v>9841.813260340634</v>
      </c>
      <c r="J16" s="77">
        <f t="shared" si="0"/>
        <v>26945.78731708634</v>
      </c>
    </row>
    <row r="17" spans="2:10" ht="15">
      <c r="B17" s="71">
        <v>9</v>
      </c>
      <c r="C17" s="72" t="s">
        <v>51</v>
      </c>
      <c r="D17" s="114">
        <v>2001.4</v>
      </c>
      <c r="E17" s="74">
        <f>D17*D22</f>
        <v>36308.87197334161</v>
      </c>
      <c r="F17" s="75">
        <v>1000</v>
      </c>
      <c r="G17" s="76">
        <f>F17*F22</f>
        <v>13450.450123420938</v>
      </c>
      <c r="H17" s="75">
        <v>160</v>
      </c>
      <c r="I17" s="74">
        <f>H17*H22</f>
        <v>12020.535279805354</v>
      </c>
      <c r="J17" s="77">
        <f t="shared" si="0"/>
        <v>61779.8573765679</v>
      </c>
    </row>
    <row r="18" spans="2:10" ht="15">
      <c r="B18" s="71"/>
      <c r="C18" s="78" t="s">
        <v>61</v>
      </c>
      <c r="D18" s="114">
        <v>330</v>
      </c>
      <c r="E18" s="74">
        <f>D18*D22</f>
        <v>5986.773134407279</v>
      </c>
      <c r="F18" s="75">
        <v>0</v>
      </c>
      <c r="G18" s="76">
        <v>0</v>
      </c>
      <c r="H18" s="75">
        <v>0</v>
      </c>
      <c r="I18" s="74">
        <v>0</v>
      </c>
      <c r="J18" s="77">
        <f t="shared" si="0"/>
        <v>5986.773134407279</v>
      </c>
    </row>
    <row r="19" spans="2:10" ht="15">
      <c r="B19" s="71">
        <v>10</v>
      </c>
      <c r="C19" s="72" t="s">
        <v>12</v>
      </c>
      <c r="D19" s="73">
        <v>999.2</v>
      </c>
      <c r="E19" s="74">
        <f>D19*D22</f>
        <v>18127.223381514406</v>
      </c>
      <c r="F19" s="75">
        <v>496</v>
      </c>
      <c r="G19" s="76">
        <f>F19*F22</f>
        <v>6671.423261216785</v>
      </c>
      <c r="H19" s="75">
        <v>81</v>
      </c>
      <c r="I19" s="74">
        <f>H19*H22</f>
        <v>6085.39598540146</v>
      </c>
      <c r="J19" s="77">
        <f t="shared" si="0"/>
        <v>30884.04262813265</v>
      </c>
    </row>
    <row r="20" spans="2:12" ht="15">
      <c r="B20" s="71"/>
      <c r="C20" s="79" t="s">
        <v>52</v>
      </c>
      <c r="D20" s="110">
        <f aca="true" t="shared" si="1" ref="D20:I20">SUM(D9:D19)</f>
        <v>10212.170000000002</v>
      </c>
      <c r="E20" s="80">
        <f t="shared" si="1"/>
        <v>185266.49999999994</v>
      </c>
      <c r="F20" s="110">
        <f t="shared" si="1"/>
        <v>6887</v>
      </c>
      <c r="G20" s="80">
        <f t="shared" si="1"/>
        <v>92633.25</v>
      </c>
      <c r="H20" s="110">
        <f t="shared" si="1"/>
        <v>1233</v>
      </c>
      <c r="I20" s="80">
        <f t="shared" si="1"/>
        <v>92633.25</v>
      </c>
      <c r="J20" s="81">
        <f>SUM(J9:J19)</f>
        <v>370533</v>
      </c>
      <c r="L20" s="59"/>
    </row>
    <row r="21" spans="2:12" ht="15">
      <c r="B21" s="71"/>
      <c r="C21" s="79" t="s">
        <v>53</v>
      </c>
      <c r="D21" s="204">
        <v>185266.5</v>
      </c>
      <c r="E21" s="204"/>
      <c r="F21" s="204">
        <v>92633.25</v>
      </c>
      <c r="G21" s="205"/>
      <c r="H21" s="204">
        <v>92633.25</v>
      </c>
      <c r="I21" s="205"/>
      <c r="J21" s="82"/>
      <c r="L21" s="96"/>
    </row>
    <row r="22" spans="2:10" ht="15">
      <c r="B22" s="71"/>
      <c r="C22" s="83" t="s">
        <v>54</v>
      </c>
      <c r="D22" s="83">
        <f>D21/D20</f>
        <v>18.14173677093115</v>
      </c>
      <c r="E22" s="83"/>
      <c r="F22" s="83">
        <f>F21/F20</f>
        <v>13.450450123420937</v>
      </c>
      <c r="G22" s="83"/>
      <c r="H22" s="83">
        <f>H21/H20</f>
        <v>75.12834549878346</v>
      </c>
      <c r="I22" s="83"/>
      <c r="J22" s="71"/>
    </row>
    <row r="23" spans="2:10" ht="15">
      <c r="B23" s="71"/>
      <c r="C23" s="84"/>
      <c r="D23" s="85"/>
      <c r="E23" s="86"/>
      <c r="F23" s="85"/>
      <c r="G23" s="87"/>
      <c r="H23" s="85"/>
      <c r="I23" s="87"/>
      <c r="J23" s="88"/>
    </row>
    <row r="24" spans="2:10" ht="15">
      <c r="B24" s="71"/>
      <c r="C24" s="89"/>
      <c r="D24" s="90"/>
      <c r="E24" s="91"/>
      <c r="F24" s="90"/>
      <c r="G24" s="92"/>
      <c r="H24" s="90"/>
      <c r="I24" s="92"/>
      <c r="J24" s="71"/>
    </row>
    <row r="25" spans="3:9" ht="12.75">
      <c r="C25" s="57"/>
      <c r="E25" s="96">
        <v>370533</v>
      </c>
      <c r="F25" s="96">
        <f>E25/2</f>
        <v>185266.5</v>
      </c>
      <c r="G25" s="96">
        <f>F25/2</f>
        <v>92633.25</v>
      </c>
      <c r="H25" s="96"/>
      <c r="I25" s="96">
        <f>F20+H20</f>
        <v>8120</v>
      </c>
    </row>
    <row r="27" spans="3:10" ht="12.75">
      <c r="C27" s="93"/>
      <c r="D27" s="94"/>
      <c r="E27" s="94" t="s">
        <v>55</v>
      </c>
      <c r="F27" s="95">
        <v>529333</v>
      </c>
      <c r="G27" s="95"/>
      <c r="H27" s="95"/>
      <c r="I27" s="96"/>
      <c r="J27" s="96"/>
    </row>
    <row r="28" spans="4:9" ht="12.75">
      <c r="D28" s="94"/>
      <c r="E28" s="94"/>
      <c r="F28" s="95"/>
      <c r="G28" s="95"/>
      <c r="H28" s="95"/>
      <c r="I28" s="96"/>
    </row>
    <row r="29" spans="3:10" ht="12.75">
      <c r="C29" s="107" t="s">
        <v>100</v>
      </c>
      <c r="F29" s="57" t="s">
        <v>56</v>
      </c>
      <c r="H29" s="105">
        <v>370533</v>
      </c>
      <c r="I29" s="105"/>
      <c r="J29" s="106">
        <v>0.7</v>
      </c>
    </row>
    <row r="30" spans="3:10" ht="12.75">
      <c r="C30" s="107" t="s">
        <v>101</v>
      </c>
      <c r="F30" s="97" t="s">
        <v>57</v>
      </c>
      <c r="H30" s="98">
        <v>158800</v>
      </c>
      <c r="I30" s="98"/>
      <c r="J30" s="99">
        <v>0.3</v>
      </c>
    </row>
    <row r="31" spans="3:4" ht="12.75">
      <c r="C31" s="107" t="s">
        <v>103</v>
      </c>
      <c r="D31" s="96"/>
    </row>
    <row r="32" spans="3:7" ht="12.75">
      <c r="C32" s="107" t="s">
        <v>104</v>
      </c>
      <c r="D32" s="96"/>
      <c r="F32" s="57" t="s">
        <v>58</v>
      </c>
      <c r="G32" s="57"/>
    </row>
    <row r="33" spans="6:7" ht="12.75">
      <c r="F33" s="57" t="s">
        <v>59</v>
      </c>
      <c r="G33" s="57"/>
    </row>
    <row r="35" spans="4:5" ht="12.75">
      <c r="D35" s="96"/>
      <c r="E35" s="96"/>
    </row>
  </sheetData>
  <sheetProtection/>
  <mergeCells count="8">
    <mergeCell ref="C1:F3"/>
    <mergeCell ref="B6:B7"/>
    <mergeCell ref="C6:C7"/>
    <mergeCell ref="F6:I6"/>
    <mergeCell ref="J6:J7"/>
    <mergeCell ref="D21:E21"/>
    <mergeCell ref="F21:G21"/>
    <mergeCell ref="H21:I2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0">
      <selection activeCell="H39" sqref="H39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39.8515625" style="0" customWidth="1"/>
    <col min="4" max="5" width="11.28125" style="0" customWidth="1"/>
    <col min="6" max="6" width="10.421875" style="0" customWidth="1"/>
    <col min="7" max="7" width="10.8515625" style="0" customWidth="1"/>
    <col min="8" max="8" width="11.140625" style="0" customWidth="1"/>
    <col min="9" max="9" width="10.00390625" style="0" customWidth="1"/>
    <col min="10" max="10" width="11.8515625" style="0" customWidth="1"/>
    <col min="12" max="12" width="10.140625" style="0" bestFit="1" customWidth="1"/>
  </cols>
  <sheetData>
    <row r="1" spans="3:9" ht="15.75">
      <c r="C1" s="195"/>
      <c r="D1" s="195"/>
      <c r="E1" s="195"/>
      <c r="F1" s="195"/>
      <c r="G1" s="58"/>
      <c r="H1" s="58"/>
      <c r="I1" s="58"/>
    </row>
    <row r="2" spans="3:9" ht="15.75">
      <c r="C2" s="195"/>
      <c r="D2" s="195"/>
      <c r="E2" s="195"/>
      <c r="F2" s="195"/>
      <c r="G2" s="58"/>
      <c r="H2" s="58"/>
      <c r="I2" s="58"/>
    </row>
    <row r="3" spans="3:9" ht="15.75">
      <c r="C3" s="195"/>
      <c r="D3" s="195"/>
      <c r="E3" s="195"/>
      <c r="F3" s="195"/>
      <c r="G3" s="58"/>
      <c r="H3" s="58"/>
      <c r="I3" s="58"/>
    </row>
    <row r="4" spans="3:9" ht="25.5" customHeight="1">
      <c r="C4" s="58"/>
      <c r="D4" s="113" t="s">
        <v>111</v>
      </c>
      <c r="E4" s="58"/>
      <c r="F4" s="58"/>
      <c r="G4" s="58"/>
      <c r="H4" s="58"/>
      <c r="I4" s="58"/>
    </row>
    <row r="5" spans="5:8" ht="35.25" customHeight="1" thickBot="1">
      <c r="E5" s="57"/>
      <c r="H5" s="59" t="s">
        <v>42</v>
      </c>
    </row>
    <row r="6" spans="2:10" ht="16.5" thickBot="1">
      <c r="B6" s="196" t="s">
        <v>43</v>
      </c>
      <c r="C6" s="198" t="s">
        <v>44</v>
      </c>
      <c r="D6" s="60" t="s">
        <v>45</v>
      </c>
      <c r="E6" s="61"/>
      <c r="F6" s="200" t="s">
        <v>46</v>
      </c>
      <c r="G6" s="201"/>
      <c r="H6" s="201"/>
      <c r="I6" s="202"/>
      <c r="J6" s="203" t="s">
        <v>108</v>
      </c>
    </row>
    <row r="7" spans="2:10" ht="13.5" thickBot="1">
      <c r="B7" s="197"/>
      <c r="C7" s="199"/>
      <c r="D7" s="62" t="s">
        <v>47</v>
      </c>
      <c r="E7" s="63" t="s">
        <v>48</v>
      </c>
      <c r="F7" s="64" t="s">
        <v>49</v>
      </c>
      <c r="G7" s="65"/>
      <c r="H7" s="64" t="s">
        <v>50</v>
      </c>
      <c r="I7" s="65"/>
      <c r="J7" s="199"/>
    </row>
    <row r="8" spans="2:10" ht="12.75">
      <c r="B8" s="66"/>
      <c r="C8" s="67"/>
      <c r="D8" s="68"/>
      <c r="E8" s="69"/>
      <c r="F8" s="68"/>
      <c r="G8" s="68"/>
      <c r="H8" s="68"/>
      <c r="I8" s="68"/>
      <c r="J8" s="70"/>
    </row>
    <row r="9" spans="2:10" ht="15">
      <c r="B9" s="71">
        <v>1</v>
      </c>
      <c r="C9" s="72" t="s">
        <v>1</v>
      </c>
      <c r="D9" s="73">
        <v>935.2</v>
      </c>
      <c r="E9" s="74">
        <f>D9*D22</f>
        <v>17943.736815975444</v>
      </c>
      <c r="F9" s="75">
        <v>551</v>
      </c>
      <c r="G9" s="76">
        <f>F9*F22</f>
        <v>7838.22901844054</v>
      </c>
      <c r="H9" s="75">
        <v>116</v>
      </c>
      <c r="I9" s="74">
        <f>H9*H22</f>
        <v>9217.037307380373</v>
      </c>
      <c r="J9" s="77">
        <f>E9+G9+I9</f>
        <v>34999.003141796355</v>
      </c>
    </row>
    <row r="10" spans="2:10" ht="15">
      <c r="B10" s="71">
        <v>2</v>
      </c>
      <c r="C10" s="72" t="s">
        <v>102</v>
      </c>
      <c r="D10" s="73">
        <v>937.8</v>
      </c>
      <c r="E10" s="74">
        <f>D10*D22</f>
        <v>17993.623167260233</v>
      </c>
      <c r="F10" s="75">
        <v>632</v>
      </c>
      <c r="G10" s="76">
        <f>F10*F22</f>
        <v>8990.491360534339</v>
      </c>
      <c r="H10" s="75">
        <v>128</v>
      </c>
      <c r="I10" s="74">
        <f>H10*H22</f>
        <v>10170.52392538524</v>
      </c>
      <c r="J10" s="77">
        <f aca="true" t="shared" si="0" ref="J10:J19">E10+G10+I10</f>
        <v>37154.63845317981</v>
      </c>
    </row>
    <row r="11" spans="2:10" ht="15">
      <c r="B11" s="71">
        <v>3</v>
      </c>
      <c r="C11" s="72" t="s">
        <v>8</v>
      </c>
      <c r="D11" s="73">
        <v>935</v>
      </c>
      <c r="E11" s="74">
        <f>D11*D22</f>
        <v>17939.899404338154</v>
      </c>
      <c r="F11" s="75">
        <v>727</v>
      </c>
      <c r="G11" s="76">
        <f>F11*F22</f>
        <v>10341.910156817192</v>
      </c>
      <c r="H11" s="75">
        <v>131</v>
      </c>
      <c r="I11" s="74">
        <f>H11*H22</f>
        <v>10408.895579886455</v>
      </c>
      <c r="J11" s="77">
        <f t="shared" si="0"/>
        <v>38690.7051410418</v>
      </c>
    </row>
    <row r="12" spans="2:10" ht="15">
      <c r="B12" s="71">
        <v>4</v>
      </c>
      <c r="C12" s="72" t="s">
        <v>2</v>
      </c>
      <c r="D12" s="73">
        <v>868.6899999999999</v>
      </c>
      <c r="E12" s="74">
        <f>D12*D22</f>
        <v>16667.605575994126</v>
      </c>
      <c r="F12" s="75">
        <v>971</v>
      </c>
      <c r="G12" s="76">
        <f>F12*F22</f>
        <v>13812.922644112095</v>
      </c>
      <c r="H12" s="75">
        <v>149</v>
      </c>
      <c r="I12" s="74">
        <f>H12*H22</f>
        <v>11839.125506893755</v>
      </c>
      <c r="J12" s="77">
        <f t="shared" si="0"/>
        <v>42319.653726999975</v>
      </c>
    </row>
    <row r="13" spans="2:10" ht="15">
      <c r="B13" s="71">
        <v>5</v>
      </c>
      <c r="C13" s="72" t="s">
        <v>15</v>
      </c>
      <c r="D13" s="73">
        <v>810.7</v>
      </c>
      <c r="E13" s="74">
        <f>D13*D22</f>
        <v>15554.948071761435</v>
      </c>
      <c r="F13" s="75">
        <v>628</v>
      </c>
      <c r="G13" s="76">
        <f>F13*F22</f>
        <v>8933.589516480324</v>
      </c>
      <c r="H13" s="75">
        <v>134</v>
      </c>
      <c r="I13" s="74">
        <f>H13*H22</f>
        <v>10647.267234387673</v>
      </c>
      <c r="J13" s="77">
        <f t="shared" si="0"/>
        <v>35135.804822629434</v>
      </c>
    </row>
    <row r="14" spans="2:10" ht="15">
      <c r="B14" s="71">
        <v>6</v>
      </c>
      <c r="C14" s="72" t="s">
        <v>16</v>
      </c>
      <c r="D14" s="73">
        <v>989</v>
      </c>
      <c r="E14" s="74">
        <f>D14*D22</f>
        <v>18976.00054640688</v>
      </c>
      <c r="F14" s="75">
        <v>668</v>
      </c>
      <c r="G14" s="76">
        <f>F14*F22</f>
        <v>9502.607957020473</v>
      </c>
      <c r="H14" s="75">
        <v>63</v>
      </c>
      <c r="I14" s="74">
        <f>H14*H22</f>
        <v>5005.804744525548</v>
      </c>
      <c r="J14" s="77">
        <f t="shared" si="0"/>
        <v>33484.41324795291</v>
      </c>
    </row>
    <row r="15" spans="2:10" ht="15">
      <c r="B15" s="71">
        <v>7</v>
      </c>
      <c r="C15" s="108" t="s">
        <v>91</v>
      </c>
      <c r="D15" s="73">
        <v>797.5</v>
      </c>
      <c r="E15" s="74">
        <f>D15*D22</f>
        <v>15301.678903700189</v>
      </c>
      <c r="F15" s="75">
        <v>762</v>
      </c>
      <c r="G15" s="76">
        <f>F15*F22</f>
        <v>10839.801292289822</v>
      </c>
      <c r="H15" s="75">
        <v>140</v>
      </c>
      <c r="I15" s="74">
        <f>H15*H22</f>
        <v>11124.010543390106</v>
      </c>
      <c r="J15" s="77">
        <f t="shared" si="0"/>
        <v>37265.49073938012</v>
      </c>
    </row>
    <row r="16" spans="2:10" ht="15">
      <c r="B16" s="71">
        <v>8</v>
      </c>
      <c r="C16" s="72" t="s">
        <v>3</v>
      </c>
      <c r="D16" s="73">
        <v>607.6800000000001</v>
      </c>
      <c r="E16" s="74">
        <f>D16*D22</f>
        <v>11659.591518746749</v>
      </c>
      <c r="F16" s="75">
        <v>452</v>
      </c>
      <c r="G16" s="76">
        <f>F16*F22</f>
        <v>6429.908378103673</v>
      </c>
      <c r="H16" s="75">
        <v>131</v>
      </c>
      <c r="I16" s="74">
        <f>H16*H22</f>
        <v>10408.895579886455</v>
      </c>
      <c r="J16" s="77">
        <f t="shared" si="0"/>
        <v>28498.395476736878</v>
      </c>
    </row>
    <row r="17" spans="2:10" ht="15">
      <c r="B17" s="71">
        <v>9</v>
      </c>
      <c r="C17" s="72" t="s">
        <v>51</v>
      </c>
      <c r="D17" s="114">
        <v>2001.4</v>
      </c>
      <c r="E17" s="74">
        <f>D17*D22</f>
        <v>38400.97825437688</v>
      </c>
      <c r="F17" s="75">
        <v>1000</v>
      </c>
      <c r="G17" s="76">
        <f>F17*F22</f>
        <v>14225.461013503702</v>
      </c>
      <c r="H17" s="75">
        <v>160</v>
      </c>
      <c r="I17" s="74">
        <f>H17*H22</f>
        <v>12713.15490673155</v>
      </c>
      <c r="J17" s="77">
        <f t="shared" si="0"/>
        <v>65339.59417461213</v>
      </c>
    </row>
    <row r="18" spans="2:10" ht="15">
      <c r="B18" s="71"/>
      <c r="C18" s="78" t="s">
        <v>61</v>
      </c>
      <c r="D18" s="114">
        <v>330</v>
      </c>
      <c r="E18" s="74">
        <f>D18*D22</f>
        <v>6331.729201531113</v>
      </c>
      <c r="F18" s="75">
        <v>0</v>
      </c>
      <c r="G18" s="76">
        <v>0</v>
      </c>
      <c r="H18" s="75">
        <v>0</v>
      </c>
      <c r="I18" s="74">
        <v>0</v>
      </c>
      <c r="J18" s="77">
        <f t="shared" si="0"/>
        <v>6331.729201531113</v>
      </c>
    </row>
    <row r="19" spans="2:10" ht="15">
      <c r="B19" s="71">
        <v>10</v>
      </c>
      <c r="C19" s="72" t="s">
        <v>12</v>
      </c>
      <c r="D19" s="73">
        <v>999.2</v>
      </c>
      <c r="E19" s="74">
        <f>D19*D22</f>
        <v>19171.708539908752</v>
      </c>
      <c r="F19" s="75">
        <v>496</v>
      </c>
      <c r="G19" s="76">
        <f>F19*F22</f>
        <v>7055.828662697836</v>
      </c>
      <c r="H19" s="75">
        <v>81</v>
      </c>
      <c r="I19" s="74">
        <f>H19*H22</f>
        <v>6436.034671532847</v>
      </c>
      <c r="J19" s="77">
        <f t="shared" si="0"/>
        <v>32663.571874139438</v>
      </c>
    </row>
    <row r="20" spans="2:12" ht="15">
      <c r="B20" s="71"/>
      <c r="C20" s="79" t="s">
        <v>52</v>
      </c>
      <c r="D20" s="110">
        <f aca="true" t="shared" si="1" ref="D20:I20">SUM(D9:D19)</f>
        <v>10212.170000000002</v>
      </c>
      <c r="E20" s="80">
        <f>SUM(E9:E19)</f>
        <v>195941.49999999997</v>
      </c>
      <c r="F20" s="110">
        <f t="shared" si="1"/>
        <v>6887</v>
      </c>
      <c r="G20" s="80">
        <f t="shared" si="1"/>
        <v>97970.75</v>
      </c>
      <c r="H20" s="110">
        <f t="shared" si="1"/>
        <v>1233</v>
      </c>
      <c r="I20" s="80">
        <f t="shared" si="1"/>
        <v>97970.75</v>
      </c>
      <c r="J20" s="81">
        <f>SUM(J9:J19)</f>
        <v>391882.99999999994</v>
      </c>
      <c r="L20" s="59"/>
    </row>
    <row r="21" spans="2:12" ht="15">
      <c r="B21" s="71"/>
      <c r="C21" s="79" t="s">
        <v>53</v>
      </c>
      <c r="D21" s="204">
        <v>195941.5</v>
      </c>
      <c r="E21" s="204"/>
      <c r="F21" s="204">
        <v>97970.75</v>
      </c>
      <c r="G21" s="205"/>
      <c r="H21" s="204">
        <v>97970.75</v>
      </c>
      <c r="I21" s="205"/>
      <c r="J21" s="82"/>
      <c r="L21" s="96"/>
    </row>
    <row r="22" spans="2:10" ht="15">
      <c r="B22" s="71"/>
      <c r="C22" s="83" t="s">
        <v>54</v>
      </c>
      <c r="D22" s="83">
        <f>D21/D20</f>
        <v>19.187058186457918</v>
      </c>
      <c r="E22" s="83"/>
      <c r="F22" s="83">
        <f>F21/F20</f>
        <v>14.225461013503702</v>
      </c>
      <c r="G22" s="83"/>
      <c r="H22" s="83">
        <f>H21/H20</f>
        <v>79.45721816707218</v>
      </c>
      <c r="I22" s="83"/>
      <c r="J22" s="71"/>
    </row>
    <row r="23" spans="2:10" ht="15">
      <c r="B23" s="71"/>
      <c r="C23" s="84"/>
      <c r="D23" s="85"/>
      <c r="E23" s="86"/>
      <c r="F23" s="85"/>
      <c r="G23" s="87"/>
      <c r="H23" s="85"/>
      <c r="I23" s="87"/>
      <c r="J23" s="88"/>
    </row>
    <row r="24" spans="2:10" ht="15">
      <c r="B24" s="71"/>
      <c r="C24" s="89"/>
      <c r="D24" s="90"/>
      <c r="E24" s="91"/>
      <c r="F24" s="90"/>
      <c r="G24" s="92"/>
      <c r="H24" s="90"/>
      <c r="I24" s="92"/>
      <c r="J24" s="71"/>
    </row>
    <row r="25" spans="3:9" ht="12.75">
      <c r="C25" s="57"/>
      <c r="E25" s="96">
        <v>370533</v>
      </c>
      <c r="F25" s="96">
        <f>E25/2</f>
        <v>185266.5</v>
      </c>
      <c r="G25" s="96">
        <f>F25/2</f>
        <v>92633.25</v>
      </c>
      <c r="H25" s="96"/>
      <c r="I25" s="96">
        <f>F20+H20</f>
        <v>8120</v>
      </c>
    </row>
    <row r="27" spans="3:10" ht="12.75">
      <c r="C27" s="93"/>
      <c r="D27" s="94"/>
      <c r="E27" s="94" t="s">
        <v>110</v>
      </c>
      <c r="F27" s="95">
        <v>559833</v>
      </c>
      <c r="G27" s="95"/>
      <c r="H27" s="95"/>
      <c r="I27" s="96"/>
      <c r="J27" s="96"/>
    </row>
    <row r="28" spans="4:9" ht="12.75">
      <c r="D28" s="94"/>
      <c r="E28" s="94"/>
      <c r="F28" s="95"/>
      <c r="G28" s="95"/>
      <c r="H28" s="95"/>
      <c r="I28" s="96"/>
    </row>
    <row r="29" spans="3:10" ht="12.75">
      <c r="C29" s="107" t="s">
        <v>100</v>
      </c>
      <c r="F29" s="57" t="s">
        <v>56</v>
      </c>
      <c r="H29" s="105">
        <v>391883</v>
      </c>
      <c r="I29" s="105"/>
      <c r="J29" s="106">
        <v>0.7</v>
      </c>
    </row>
    <row r="30" spans="3:10" ht="12.75">
      <c r="C30" s="107" t="s">
        <v>101</v>
      </c>
      <c r="F30" s="97" t="s">
        <v>57</v>
      </c>
      <c r="H30" s="98">
        <v>167950</v>
      </c>
      <c r="I30" s="98"/>
      <c r="J30" s="99">
        <v>0.3</v>
      </c>
    </row>
    <row r="31" spans="3:4" ht="12.75">
      <c r="C31" s="107" t="s">
        <v>103</v>
      </c>
      <c r="D31" s="96"/>
    </row>
    <row r="32" spans="3:7" ht="12.75">
      <c r="C32" s="107" t="s">
        <v>104</v>
      </c>
      <c r="D32" s="96"/>
      <c r="F32" s="57" t="s">
        <v>58</v>
      </c>
      <c r="G32" s="57"/>
    </row>
    <row r="33" spans="6:7" ht="12.75">
      <c r="F33" s="57" t="s">
        <v>59</v>
      </c>
      <c r="G33" s="57"/>
    </row>
    <row r="35" spans="4:5" ht="12.75">
      <c r="D35" s="96"/>
      <c r="E35" s="96"/>
    </row>
  </sheetData>
  <sheetProtection/>
  <mergeCells count="8">
    <mergeCell ref="C1:F3"/>
    <mergeCell ref="B6:B7"/>
    <mergeCell ref="C6:C7"/>
    <mergeCell ref="F6:I6"/>
    <mergeCell ref="J6:J7"/>
    <mergeCell ref="D21:E21"/>
    <mergeCell ref="F21:G21"/>
    <mergeCell ref="H21:I2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3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4.140625" style="59" customWidth="1"/>
    <col min="2" max="2" width="3.57421875" style="59" customWidth="1"/>
    <col min="3" max="3" width="47.57421875" style="59" customWidth="1"/>
    <col min="4" max="4" width="19.00390625" style="59" customWidth="1"/>
    <col min="5" max="16384" width="9.140625" style="59" customWidth="1"/>
  </cols>
  <sheetData>
    <row r="3" spans="3:4" ht="12.75">
      <c r="C3" s="57" t="s">
        <v>115</v>
      </c>
      <c r="D3" s="57"/>
    </row>
    <row r="5" spans="2:4" ht="24.75" customHeight="1">
      <c r="B5" s="149" t="s">
        <v>62</v>
      </c>
      <c r="C5" s="150" t="s">
        <v>114</v>
      </c>
      <c r="D5" s="151" t="s">
        <v>108</v>
      </c>
    </row>
    <row r="6" spans="2:4" ht="12.75">
      <c r="B6" s="152">
        <v>1</v>
      </c>
      <c r="C6" s="152" t="s">
        <v>63</v>
      </c>
      <c r="D6" s="153">
        <v>30206.093006608164</v>
      </c>
    </row>
    <row r="7" spans="2:4" ht="12.75">
      <c r="B7" s="152">
        <v>2</v>
      </c>
      <c r="C7" s="152" t="s">
        <v>64</v>
      </c>
      <c r="D7" s="153">
        <v>32066.526586392552</v>
      </c>
    </row>
    <row r="8" spans="2:4" ht="12.75">
      <c r="B8" s="152">
        <v>3</v>
      </c>
      <c r="C8" s="152" t="s">
        <v>69</v>
      </c>
      <c r="D8" s="153">
        <v>33392.2378659376</v>
      </c>
    </row>
    <row r="9" spans="2:4" ht="12.75">
      <c r="B9" s="152">
        <v>4</v>
      </c>
      <c r="C9" s="152" t="s">
        <v>67</v>
      </c>
      <c r="D9" s="153">
        <v>36524.223027330554</v>
      </c>
    </row>
    <row r="10" spans="2:4" ht="12.75">
      <c r="B10" s="152">
        <v>5</v>
      </c>
      <c r="C10" s="152" t="s">
        <v>71</v>
      </c>
      <c r="D10" s="153">
        <v>30324.16049207232</v>
      </c>
    </row>
    <row r="11" spans="2:4" ht="12.75">
      <c r="B11" s="152">
        <v>6</v>
      </c>
      <c r="C11" s="154" t="s">
        <v>72</v>
      </c>
      <c r="D11" s="153">
        <v>28898.91739892152</v>
      </c>
    </row>
    <row r="12" spans="2:4" ht="12.75">
      <c r="B12" s="152">
        <v>7</v>
      </c>
      <c r="C12" s="152" t="s">
        <v>95</v>
      </c>
      <c r="D12" s="153">
        <v>32162.198296052266</v>
      </c>
    </row>
    <row r="13" spans="2:4" ht="12.75">
      <c r="B13" s="152">
        <v>8</v>
      </c>
      <c r="C13" s="152" t="s">
        <v>68</v>
      </c>
      <c r="D13" s="153">
        <v>24595.705792585977</v>
      </c>
    </row>
    <row r="14" spans="2:4" ht="12.75">
      <c r="B14" s="152">
        <v>9</v>
      </c>
      <c r="C14" s="152" t="s">
        <v>65</v>
      </c>
      <c r="D14" s="153">
        <v>56391.71637707013</v>
      </c>
    </row>
    <row r="15" spans="2:4" ht="12.75">
      <c r="B15" s="152">
        <v>9</v>
      </c>
      <c r="C15" s="155" t="s">
        <v>113</v>
      </c>
      <c r="D15" s="153">
        <v>5464.635674885944</v>
      </c>
    </row>
    <row r="16" spans="2:4" ht="12.75">
      <c r="B16" s="152">
        <v>10</v>
      </c>
      <c r="C16" s="152" t="s">
        <v>70</v>
      </c>
      <c r="D16" s="153">
        <v>28190.48548214296</v>
      </c>
    </row>
    <row r="17" spans="2:4" ht="12.75">
      <c r="B17" s="156">
        <v>11</v>
      </c>
      <c r="C17" s="150" t="s">
        <v>73</v>
      </c>
      <c r="D17" s="148">
        <v>3252.212525992788</v>
      </c>
    </row>
    <row r="18" spans="2:4" ht="12.75">
      <c r="B18" s="156">
        <v>12</v>
      </c>
      <c r="C18" s="157" t="s">
        <v>76</v>
      </c>
      <c r="D18" s="148">
        <v>6283.509720355047</v>
      </c>
    </row>
    <row r="19" spans="2:4" ht="12.75">
      <c r="B19" s="156">
        <v>13</v>
      </c>
      <c r="C19" s="150" t="s">
        <v>74</v>
      </c>
      <c r="D19" s="148">
        <v>3306.49091395451</v>
      </c>
    </row>
    <row r="20" spans="2:4" ht="12.75">
      <c r="B20" s="156">
        <v>14</v>
      </c>
      <c r="C20" s="150" t="s">
        <v>78</v>
      </c>
      <c r="D20" s="148">
        <v>3090.88509510656</v>
      </c>
    </row>
    <row r="21" spans="2:4" ht="12.75">
      <c r="B21" s="156">
        <v>15</v>
      </c>
      <c r="C21" s="150" t="s">
        <v>98</v>
      </c>
      <c r="D21" s="148">
        <v>3144.4096165688134</v>
      </c>
    </row>
    <row r="22" spans="2:4" ht="12.75">
      <c r="B22" s="156">
        <v>16</v>
      </c>
      <c r="C22" s="150" t="s">
        <v>77</v>
      </c>
      <c r="D22" s="148">
        <v>3198.688004530535</v>
      </c>
    </row>
    <row r="23" spans="2:4" ht="12.75">
      <c r="B23" s="156">
        <v>17</v>
      </c>
      <c r="C23" s="158" t="s">
        <v>75</v>
      </c>
      <c r="D23" s="153">
        <v>13327.63829138736</v>
      </c>
    </row>
    <row r="24" spans="2:4" ht="12.75">
      <c r="B24" s="156">
        <v>18</v>
      </c>
      <c r="C24" s="149" t="s">
        <v>81</v>
      </c>
      <c r="D24" s="153">
        <v>7402.247605566086</v>
      </c>
    </row>
    <row r="25" spans="2:4" ht="12.75">
      <c r="B25" s="156">
        <v>19</v>
      </c>
      <c r="C25" s="149" t="s">
        <v>82</v>
      </c>
      <c r="D25" s="153">
        <v>38959.09927331145</v>
      </c>
    </row>
    <row r="26" spans="2:4" ht="12.75">
      <c r="B26" s="156">
        <v>20</v>
      </c>
      <c r="C26" s="149" t="s">
        <v>79</v>
      </c>
      <c r="D26" s="153">
        <v>10990.652143035459</v>
      </c>
    </row>
    <row r="27" spans="2:4" ht="12.75">
      <c r="B27" s="156">
        <v>21</v>
      </c>
      <c r="C27" s="149" t="s">
        <v>80</v>
      </c>
      <c r="D27" s="153">
        <v>21167.84988585826</v>
      </c>
    </row>
    <row r="28" spans="2:4" ht="12.75">
      <c r="B28" s="156">
        <v>22</v>
      </c>
      <c r="C28" s="149" t="s">
        <v>83</v>
      </c>
      <c r="D28" s="153">
        <v>11141.42544292913</v>
      </c>
    </row>
    <row r="29" spans="2:4" ht="12.75">
      <c r="B29" s="156">
        <v>23</v>
      </c>
      <c r="C29" s="149" t="s">
        <v>84</v>
      </c>
      <c r="D29" s="153">
        <v>19684.994481404006</v>
      </c>
    </row>
    <row r="30" spans="2:4" ht="12.75">
      <c r="B30" s="135"/>
      <c r="C30" s="139" t="s">
        <v>85</v>
      </c>
      <c r="D30" s="147">
        <f>SUM(D6:D29)</f>
        <v>483167.00299999997</v>
      </c>
    </row>
    <row r="31" spans="2:4" ht="12.75">
      <c r="B31" s="136"/>
      <c r="C31" s="136"/>
      <c r="D31" s="136"/>
    </row>
    <row r="35" ht="12.75">
      <c r="C35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Vasile Ilasoaie</cp:lastModifiedBy>
  <cp:lastPrinted>2019-06-28T11:33:06Z</cp:lastPrinted>
  <dcterms:created xsi:type="dcterms:W3CDTF">1996-10-14T23:33:28Z</dcterms:created>
  <dcterms:modified xsi:type="dcterms:W3CDTF">2019-06-28T11:44:16Z</dcterms:modified>
  <cp:category/>
  <cp:version/>
  <cp:contentType/>
  <cp:contentStatus/>
</cp:coreProperties>
</file>